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532" documentId="120_S{2AC9BD13-BADA-5192-A53E-5A8FF88502F6}" xr6:coauthVersionLast="47" xr6:coauthVersionMax="47" xr10:uidLastSave="{43EC807E-ECD9-49DB-98A6-8BFDFE627D7F}"/>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G2" i="9"/>
  <c r="I2" i="9"/>
  <c r="J2" i="9"/>
  <c r="L2" i="9"/>
  <c r="B3" i="9"/>
  <c r="G3" i="9"/>
  <c r="I3" i="9"/>
  <c r="J3" i="9"/>
  <c r="L3" i="9"/>
  <c r="B4" i="9"/>
  <c r="G4" i="9"/>
  <c r="I4" i="9"/>
  <c r="J4" i="9"/>
  <c r="L4" i="9"/>
  <c r="B5" i="9"/>
  <c r="G5" i="9"/>
  <c r="I5" i="9"/>
  <c r="J5" i="9"/>
  <c r="L5" i="9"/>
  <c r="B6" i="9"/>
  <c r="G6" i="9"/>
  <c r="I6" i="9"/>
  <c r="J6" i="9"/>
  <c r="L6" i="9"/>
  <c r="L7" i="5"/>
  <c r="L8" i="5"/>
  <c r="L9" i="5"/>
  <c r="L10" i="5"/>
  <c r="L11" i="5"/>
  <c r="L12" i="5"/>
  <c r="L13" i="5"/>
  <c r="L14" i="5"/>
  <c r="L15" i="5"/>
  <c r="L16" i="5"/>
  <c r="L17" i="5"/>
  <c r="L18" i="5"/>
  <c r="L19" i="5"/>
  <c r="L20" i="5"/>
  <c r="L21" i="5"/>
  <c r="L22" i="5"/>
  <c r="L23" i="5"/>
  <c r="L24" i="5"/>
  <c r="L25" i="5"/>
  <c r="L26" i="5"/>
  <c r="L27" i="5"/>
  <c r="L28" i="5"/>
  <c r="L29" i="5"/>
  <c r="L30" i="5"/>
  <c r="L31" i="5"/>
  <c r="J7" i="5"/>
  <c r="J8" i="5"/>
  <c r="J9" i="5"/>
  <c r="J10" i="5"/>
  <c r="J11" i="5"/>
  <c r="J12" i="5"/>
  <c r="J13" i="5"/>
  <c r="J14" i="5"/>
  <c r="J15" i="5"/>
  <c r="J16" i="5"/>
  <c r="J17" i="5"/>
  <c r="J18" i="5"/>
  <c r="J19" i="5"/>
  <c r="J20" i="5"/>
  <c r="J21" i="5"/>
  <c r="J22" i="5"/>
  <c r="J23" i="5"/>
  <c r="J24" i="5"/>
  <c r="J25" i="5"/>
  <c r="J26" i="5"/>
  <c r="J27" i="5"/>
  <c r="J28" i="5"/>
  <c r="J29" i="5"/>
  <c r="J30" i="5"/>
  <c r="J31" i="5"/>
  <c r="I7" i="5"/>
  <c r="I8" i="5"/>
  <c r="I9" i="5"/>
  <c r="I10" i="5"/>
  <c r="I11" i="5"/>
  <c r="I12" i="5"/>
  <c r="I13" i="5"/>
  <c r="I14" i="5"/>
  <c r="I15" i="5"/>
  <c r="I16" i="5"/>
  <c r="I17" i="5"/>
  <c r="I18" i="5"/>
  <c r="I19" i="5"/>
  <c r="I20" i="5"/>
  <c r="I21" i="5"/>
  <c r="I22" i="5"/>
  <c r="I23" i="5"/>
  <c r="I24" i="5"/>
  <c r="I25" i="5"/>
  <c r="I26" i="5"/>
  <c r="I27" i="5"/>
  <c r="I28" i="5"/>
  <c r="I29" i="5"/>
  <c r="I30" i="5"/>
  <c r="I31" i="5"/>
  <c r="B7" i="5"/>
  <c r="B8" i="5"/>
  <c r="B9" i="5"/>
  <c r="B10" i="5"/>
  <c r="B11" i="5"/>
  <c r="B12" i="5"/>
  <c r="B13" i="5"/>
  <c r="B14" i="5"/>
  <c r="B15" i="5"/>
  <c r="B16" i="5"/>
  <c r="B17" i="5"/>
  <c r="B18" i="5"/>
  <c r="B19" i="5"/>
  <c r="B20" i="5"/>
  <c r="B21" i="5"/>
  <c r="B22" i="5"/>
  <c r="B23" i="5"/>
  <c r="B24" i="5"/>
  <c r="B25" i="5"/>
  <c r="B26" i="5"/>
  <c r="B27" i="5"/>
  <c r="B28" i="5"/>
  <c r="B29" i="5"/>
  <c r="B30" i="5"/>
  <c r="B31" i="5"/>
  <c r="G7" i="5"/>
  <c r="G8" i="5"/>
  <c r="G9" i="5"/>
  <c r="G10" i="5"/>
  <c r="G11" i="5"/>
  <c r="G12" i="5"/>
  <c r="G13" i="5"/>
  <c r="G14" i="5"/>
  <c r="G15" i="5"/>
  <c r="G16" i="5"/>
  <c r="G17" i="5"/>
  <c r="G18" i="5"/>
  <c r="G19" i="5"/>
  <c r="G20" i="5"/>
  <c r="G21" i="5"/>
  <c r="G22" i="5"/>
  <c r="G23" i="5"/>
  <c r="G24" i="5"/>
  <c r="G25" i="5"/>
  <c r="G26" i="5"/>
  <c r="G27" i="5"/>
  <c r="G28" i="5"/>
  <c r="G29" i="5"/>
  <c r="G30" i="5"/>
  <c r="G31"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D7" i="3"/>
  <c r="D8" i="3"/>
  <c r="D9"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alcChain>
</file>

<file path=xl/sharedStrings.xml><?xml version="1.0" encoding="utf-8"?>
<sst xmlns="http://schemas.openxmlformats.org/spreadsheetml/2006/main" count="181610" uniqueCount="39220">
  <si>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</si>
  <si>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</si>
  <si>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</si>
  <si>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</si>
  <si>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</si>
  <si>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</si>
  <si>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</si>
  <si>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</si>
  <si>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</si>
  <si>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</si>
  <si>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</si>
  <si>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</si>
  <si>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</si>
  <si>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</si>
  <si>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</si>
  <si>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</si>
  <si>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</si>
  <si>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</si>
  <si>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</si>
  <si>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</si>
  <si>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</si>
  <si>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</si>
  <si>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</si>
  <si>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</si>
  <si>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</si>
  <si>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</si>
  <si>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</si>
  <si>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</si>
  <si>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</si>
  <si>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</si>
  <si>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</si>
  <si>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</si>
  <si>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</si>
  <si>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</si>
  <si>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</si>
  <si>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</si>
  <si>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</si>
  <si>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</si>
  <si>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</si>
  <si>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</si>
  <si>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</si>
  <si>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</si>
  <si>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</si>
  <si>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</si>
  <si>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</si>
  <si>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</si>
  <si>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</si>
  <si>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</si>
  <si>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</si>
  <si>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</si>
  <si>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</si>
  <si>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</si>
  <si>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</si>
  <si>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</si>
  <si>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</si>
  <si>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</si>
  <si>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</si>
  <si>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</si>
  <si>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</si>
  <si>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</si>
  <si>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</si>
  <si>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</si>
  <si>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</si>
  <si>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</si>
  <si>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</si>
  <si>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</si>
  <si>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</si>
  <si>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</si>
  <si>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</si>
  <si>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</si>
  <si>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</si>
  <si>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</si>
  <si>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</si>
  <si>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</si>
  <si>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</si>
  <si>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</si>
  <si>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</si>
  <si>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</si>
  <si>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</si>
  <si>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</si>
  <si>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</si>
  <si>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</si>
  <si>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</si>
  <si>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</si>
  <si>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</si>
  <si>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</si>
  <si>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</si>
  <si>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</si>
  <si>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</si>
  <si>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</si>
  <si>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</si>
  <si>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</si>
  <si>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</si>
  <si>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</si>
  <si>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</si>
  <si>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</si>
  <si>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</si>
  <si>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</si>
  <si>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</si>
  <si>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</si>
  <si>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</si>
  <si>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</si>
  <si>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</si>
  <si>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</si>
  <si>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</si>
  <si>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</si>
  <si>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</si>
  <si>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</si>
  <si>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</si>
  <si>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</si>
  <si>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</si>
  <si>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</si>
  <si>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</si>
  <si>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</si>
  <si>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</si>
  <si>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</si>
  <si>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</si>
  <si>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</si>
  <si>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</si>
  <si>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</si>
  <si>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</si>
  <si>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</si>
  <si>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</si>
  <si>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</si>
  <si>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</si>
  <si>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</si>
  <si>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</si>
  <si>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</si>
  <si>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</si>
  <si>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</si>
  <si>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</si>
  <si>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</si>
  <si>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</si>
  <si>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</si>
  <si>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</si>
  <si>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</si>
  <si>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</si>
  <si>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</si>
  <si>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</si>
  <si>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</si>
  <si>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</si>
  <si>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</si>
  <si>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</si>
  <si>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</si>
  <si>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</si>
  <si>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</si>
  <si>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</si>
  <si>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</si>
  <si>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</si>
  <si>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</si>
  <si>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</si>
  <si>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</si>
  <si>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</si>
  <si>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</si>
  <si>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</si>
  <si>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</si>
  <si>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</si>
  <si>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</si>
  <si>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</si>
  <si>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</si>
  <si>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</si>
  <si>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</si>
  <si>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</si>
  <si>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</si>
  <si>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</si>
  <si>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</si>
  <si>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</si>
  <si>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</si>
  <si>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</si>
  <si>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</si>
  <si>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</si>
  <si>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</si>
  <si>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</si>
  <si>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</si>
  <si>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</si>
  <si>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</si>
  <si>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</si>
  <si>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</si>
  <si>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</si>
  <si>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</si>
  <si>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</si>
  <si>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</si>
  <si>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</si>
  <si>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</si>
  <si>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</si>
  <si>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</si>
  <si>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</si>
  <si>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</si>
  <si>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</si>
  <si>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</si>
  <si>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</si>
  <si>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</si>
  <si>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</si>
  <si>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</si>
  <si>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</si>
  <si>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</si>
  <si>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</si>
  <si>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</si>
  <si>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</si>
  <si>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</si>
  <si>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</si>
  <si>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</si>
  <si>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</si>
  <si>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</si>
  <si>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</si>
  <si>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</si>
  <si>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</si>
  <si>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</si>
  <si>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</si>
  <si>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</si>
  <si>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</si>
  <si>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</si>
  <si>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</si>
  <si>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</si>
  <si>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</si>
  <si>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</si>
  <si>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</si>
  <si>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</si>
  <si>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</si>
  <si>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</si>
  <si>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</si>
  <si>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</si>
  <si>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</si>
  <si>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</si>
  <si>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</si>
  <si>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</si>
  <si>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</si>
  <si>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</si>
  <si>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</si>
  <si>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</si>
  <si>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</si>
  <si>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</si>
  <si>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</si>
  <si>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</si>
  <si>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</si>
  <si>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</si>
  <si>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</si>
  <si>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</si>
  <si>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</si>
  <si>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</si>
  <si>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</si>
  <si>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</si>
  <si>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</si>
  <si>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</si>
  <si>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</si>
  <si>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</si>
  <si>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</si>
  <si>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</si>
  <si>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</si>
  <si>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</si>
  <si>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</si>
  <si>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</si>
  <si>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</si>
  <si>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</si>
  <si>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</si>
  <si>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</si>
  <si>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</si>
  <si>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</si>
  <si>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</si>
  <si>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</si>
  <si>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</si>
  <si>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</si>
  <si>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</si>
  <si>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</si>
  <si>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</si>
  <si>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</si>
  <si>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</si>
  <si>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</si>
  <si>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</si>
  <si>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</si>
  <si>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</si>
  <si>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</si>
  <si>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</si>
  <si>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</si>
  <si>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</si>
  <si>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</si>
  <si>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</si>
  <si>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</si>
  <si>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</si>
  <si>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</si>
  <si>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</si>
  <si>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</si>
  <si>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</si>
  <si>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</si>
  <si>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</si>
  <si>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</si>
  <si>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</si>
  <si>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</si>
  <si>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</si>
  <si>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</si>
  <si>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</si>
  <si>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</si>
  <si>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</si>
  <si>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</si>
  <si>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</si>
  <si>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</si>
  <si>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</si>
  <si>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</si>
  <si>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</si>
  <si>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</si>
  <si>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</si>
  <si>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</si>
  <si>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</si>
  <si>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</si>
  <si>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</si>
  <si>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</si>
  <si>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</si>
  <si>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</si>
  <si>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</si>
  <si>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</si>
  <si>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</si>
  <si>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</si>
  <si>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</si>
  <si>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</si>
  <si>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</si>
  <si>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</si>
  <si>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</si>
  <si>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</si>
  <si>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</si>
  <si>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</si>
  <si>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</si>
  <si>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</si>
  <si>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</si>
  <si>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</si>
  <si>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</si>
  <si>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</si>
  <si>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</si>
  <si>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</si>
  <si>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</si>
  <si>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</si>
  <si>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</si>
  <si>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</si>
  <si>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</si>
  <si>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</si>
  <si>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</si>
  <si>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</si>
  <si>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</si>
  <si>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</si>
  <si>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</si>
  <si>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</si>
  <si>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</si>
  <si>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</si>
  <si>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</si>
  <si>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</si>
  <si>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</si>
  <si>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</si>
  <si>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</si>
  <si>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</si>
  <si>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</si>
  <si>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</si>
  <si>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</si>
  <si>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</si>
  <si>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</si>
  <si>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</si>
  <si>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</si>
  <si>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</si>
  <si>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</si>
  <si>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</si>
  <si>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</si>
  <si>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</si>
  <si>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</si>
  <si>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</si>
  <si>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</si>
  <si>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</si>
  <si>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</si>
  <si>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</si>
  <si>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</si>
  <si>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</si>
  <si>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</si>
  <si>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</si>
  <si>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</si>
  <si>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</si>
  <si>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</si>
  <si>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</si>
  <si>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</si>
  <si>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</si>
  <si>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</si>
  <si>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</si>
  <si>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</si>
  <si>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</si>
  <si>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</si>
  <si>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</si>
  <si>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</si>
  <si>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</si>
  <si>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</si>
  <si>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</si>
  <si>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</si>
  <si>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</si>
  <si>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</si>
  <si>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</si>
  <si>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</si>
  <si>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</si>
  <si>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</si>
  <si>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</si>
  <si>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</si>
  <si>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</si>
  <si>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</si>
  <si>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</si>
  <si>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</si>
  <si>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</si>
  <si>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</si>
  <si>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</si>
  <si>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</si>
  <si>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</si>
  <si>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</si>
  <si>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</si>
  <si>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</si>
  <si>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</si>
  <si>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</si>
  <si>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</si>
  <si>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</si>
  <si>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</si>
  <si>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</si>
  <si>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</si>
  <si>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</si>
  <si>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</si>
  <si>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</si>
  <si>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</si>
  <si>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</si>
  <si>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</si>
  <si>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</si>
  <si>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</si>
  <si>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</si>
  <si>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</si>
  <si>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</si>
  <si>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</si>
  <si>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</si>
  <si>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</si>
  <si>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</si>
  <si>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</si>
  <si>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</si>
  <si>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</si>
  <si>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</si>
  <si>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</si>
  <si>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</si>
  <si>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</si>
  <si>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</si>
  <si>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</si>
  <si>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</si>
  <si>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</si>
  <si>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</si>
  <si>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</si>
  <si>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</si>
  <si>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</si>
  <si>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</si>
  <si>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</si>
  <si>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</si>
  <si>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</si>
  <si>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</si>
  <si>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</si>
  <si>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</si>
  <si>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</si>
  <si>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</si>
  <si>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</si>
  <si>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</si>
  <si>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</si>
  <si>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</si>
  <si>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</si>
  <si>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</si>
  <si>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</si>
  <si>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</si>
  <si>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</si>
  <si>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</si>
  <si>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</si>
  <si>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</si>
  <si>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</si>
  <si>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</si>
  <si>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</si>
  <si>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</si>
  <si>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</si>
  <si>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</si>
  <si>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</si>
  <si>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</si>
  <si>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</si>
  <si>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</si>
  <si>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</si>
  <si>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</si>
  <si>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</si>
  <si>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</si>
  <si>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</si>
  <si>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</si>
  <si>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</si>
  <si>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</si>
  <si>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</si>
  <si>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</si>
  <si>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</si>
  <si>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</si>
  <si>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</si>
  <si>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</si>
  <si>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</si>
  <si>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</si>
  <si>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</si>
  <si>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</si>
  <si>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</si>
  <si>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</si>
  <si>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</si>
  <si>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</si>
  <si>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</si>
  <si>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</si>
  <si>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</si>
  <si>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</si>
  <si>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</si>
  <si>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</si>
  <si>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</si>
  <si>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</si>
  <si>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</si>
  <si>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</si>
  <si>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</si>
  <si>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</si>
  <si>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</si>
  <si>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</si>
  <si>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</si>
  <si>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</si>
  <si>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</si>
  <si>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</si>
  <si>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</si>
  <si>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</si>
  <si>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</si>
  <si>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</si>
  <si>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</si>
  <si>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</si>
  <si>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</si>
  <si>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</si>
  <si>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</si>
  <si>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</si>
  <si>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</si>
  <si>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</si>
  <si>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</si>
  <si>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</si>
  <si>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</si>
  <si>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</si>
  <si>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</si>
  <si>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</si>
  <si>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</si>
  <si>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</si>
  <si>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</si>
  <si>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</si>
  <si>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</si>
  <si>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</si>
  <si>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</si>
  <si>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</si>
  <si>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</si>
  <si>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</si>
  <si>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</si>
  <si>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</si>
  <si>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</si>
  <si>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</si>
  <si>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</si>
  <si>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</si>
  <si>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</si>
  <si>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</si>
  <si>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</si>
  <si>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</si>
  <si>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</si>
  <si>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</si>
  <si>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</si>
  <si>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</si>
  <si>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</si>
  <si>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</si>
  <si>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</si>
  <si>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</si>
  <si>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</si>
  <si>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</si>
  <si>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</si>
  <si>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</si>
  <si>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</si>
  <si>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</si>
  <si>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</si>
  <si>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</si>
  <si>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</si>
  <si>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</si>
  <si>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</si>
  <si>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</si>
  <si>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</si>
  <si>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</si>
  <si>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</si>
  <si>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</si>
  <si>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</si>
  <si>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</si>
  <si>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</si>
  <si>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</si>
  <si>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</si>
  <si>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</si>
  <si>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</si>
  <si>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</si>
  <si>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</si>
  <si>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</si>
  <si>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</si>
  <si>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</si>
  <si>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</si>
  <si>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</si>
  <si>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</si>
  <si>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</si>
  <si>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</si>
  <si>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</si>
  <si>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</si>
  <si>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</si>
  <si>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</si>
  <si>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</si>
  <si>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</si>
  <si>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</si>
  <si>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</si>
  <si>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</si>
  <si>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</si>
  <si>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</si>
  <si>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</si>
  <si>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</si>
  <si>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</si>
  <si>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</si>
  <si>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</si>
  <si>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</si>
  <si>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</si>
  <si>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</si>
  <si>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</si>
  <si>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</si>
  <si>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</si>
  <si>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</si>
  <si>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</si>
  <si>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</si>
  <si>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</si>
  <si>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</si>
  <si>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</si>
  <si>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</si>
  <si>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</si>
  <si>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</si>
  <si>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</si>
  <si>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</si>
  <si>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</si>
  <si>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</si>
  <si>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</si>
  <si>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</si>
  <si>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</si>
  <si>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</si>
  <si>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</si>
  <si>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</si>
  <si>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</si>
  <si>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</si>
  <si>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</si>
  <si>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</si>
  <si>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</si>
  <si>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</si>
  <si>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</si>
  <si>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</si>
  <si>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</si>
  <si>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</si>
  <si>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</si>
  <si>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</si>
  <si>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</si>
  <si>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</si>
  <si>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</si>
  <si>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</si>
  <si>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</si>
  <si>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</si>
  <si>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</si>
  <si>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</si>
  <si>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</si>
  <si>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</si>
  <si>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</si>
  <si>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</si>
  <si>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</si>
  <si>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</si>
  <si>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</si>
  <si>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</si>
  <si>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</si>
  <si>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</si>
  <si>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</si>
  <si>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</si>
  <si>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</si>
  <si>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</si>
  <si>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</si>
  <si>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</si>
  <si>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</si>
  <si>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</si>
  <si>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</si>
  <si>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</si>
  <si>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</si>
  <si>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</si>
  <si>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</si>
  <si>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</si>
  <si>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</si>
  <si>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</si>
  <si>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</si>
  <si>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</si>
  <si>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</si>
  <si>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</si>
  <si>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</si>
  <si>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</si>
  <si>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</si>
  <si>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</si>
  <si>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</si>
  <si>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</si>
  <si>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</si>
  <si>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</si>
  <si>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</si>
  <si>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</si>
  <si>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</si>
  <si>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</si>
  <si>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</si>
  <si>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</si>
  <si>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</si>
  <si>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</si>
  <si>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</si>
  <si>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</si>
  <si>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</si>
  <si>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</si>
  <si>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</si>
  <si>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</si>
  <si>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</si>
  <si>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</si>
  <si>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</si>
  <si>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</si>
  <si>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</si>
  <si>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</si>
  <si>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</si>
  <si>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</si>
  <si>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</si>
  <si>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</si>
  <si>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</si>
  <si>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</si>
  <si>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</si>
  <si>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</si>
  <si>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</si>
  <si>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</si>
  <si>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</si>
  <si>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</si>
  <si>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</si>
  <si>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</si>
  <si>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</si>
  <si>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</si>
  <si>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</si>
  <si>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</si>
  <si>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</si>
  <si>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</si>
  <si>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</si>
  <si>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</si>
  <si>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</si>
  <si>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</si>
  <si>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</si>
  <si>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</si>
  <si>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</si>
  <si>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</si>
  <si>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</si>
  <si>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</si>
  <si>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</si>
  <si>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</si>
  <si>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</si>
  <si>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</si>
  <si>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</si>
  <si>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</si>
  <si>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</si>
  <si>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</si>
  <si>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</si>
  <si>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</si>
  <si>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</si>
  <si>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</si>
  <si>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</si>
  <si>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</si>
  <si>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</si>
  <si>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</si>
  <si>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</si>
  <si>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</si>
  <si>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</si>
  <si>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</si>
  <si>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</si>
  <si>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</si>
  <si>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</si>
  <si>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</si>
  <si>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</si>
  <si>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</si>
  <si>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</si>
  <si>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</si>
  <si>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</si>
  <si>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</si>
  <si>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</si>
  <si>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</si>
  <si>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</si>
  <si>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</si>
  <si>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</si>
  <si>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</si>
  <si>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</si>
  <si>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</si>
  <si>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</si>
  <si>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</si>
  <si>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</si>
  <si>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</si>
  <si>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</si>
  <si>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</si>
  <si>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</si>
  <si>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</si>
  <si>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</si>
  <si>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</si>
  <si>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</si>
  <si>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</si>
  <si>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</si>
  <si>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</si>
  <si>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</si>
  <si>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</si>
  <si>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</si>
  <si>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</si>
  <si>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</si>
  <si>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</si>
  <si>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</si>
  <si>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</si>
  <si>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</si>
  <si>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</si>
  <si>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</si>
  <si>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</si>
  <si>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</si>
  <si>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</si>
  <si>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</si>
  <si>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</si>
  <si>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</si>
  <si>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</si>
  <si>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</si>
  <si>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</si>
  <si>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</si>
  <si>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</si>
  <si>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</si>
  <si>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</si>
  <si>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</si>
  <si>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</si>
  <si>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</si>
  <si>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</si>
  <si>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</si>
  <si>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</si>
  <si>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</si>
  <si>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</si>
  <si>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</si>
  <si>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</si>
  <si>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</si>
  <si>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</si>
  <si>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</si>
  <si>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</si>
  <si>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</si>
  <si>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</si>
  <si>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</si>
  <si>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</si>
  <si>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</si>
  <si>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</si>
  <si>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</si>
  <si>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</si>
  <si>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</si>
  <si>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</si>
  <si>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</si>
  <si>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</si>
  <si>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</si>
  <si>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</si>
  <si>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</si>
  <si>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</si>
  <si>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</si>
  <si>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</si>
  <si>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</si>
  <si>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</si>
  <si>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</si>
  <si>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</si>
  <si>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</si>
  <si>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</si>
  <si>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</si>
  <si>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</si>
  <si>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</si>
  <si>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</si>
  <si>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</si>
  <si>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</si>
  <si>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</si>
  <si>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</si>
  <si>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</si>
  <si>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</si>
  <si>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</si>
  <si>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</si>
  <si>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</si>
  <si>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</si>
  <si>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</si>
  <si>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</si>
  <si>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</si>
  <si>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</si>
  <si>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</si>
  <si>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</si>
  <si>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</si>
  <si>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</si>
  <si>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</si>
  <si>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</si>
  <si>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</si>
  <si>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</si>
  <si>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</si>
  <si>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</si>
  <si>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</si>
  <si>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</si>
  <si>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</si>
  <si>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</si>
  <si>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</si>
  <si>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</si>
  <si>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</si>
  <si>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</si>
  <si>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</si>
  <si>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</si>
  <si>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</si>
  <si>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</si>
  <si>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</si>
  <si>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</si>
  <si>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</si>
  <si>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</si>
  <si>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</si>
  <si>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</si>
  <si>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</si>
  <si>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</si>
  <si>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</si>
  <si>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</si>
  <si>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</si>
  <si>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</si>
  <si>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</si>
  <si>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</si>
  <si>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</si>
  <si>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</si>
  <si>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</si>
  <si>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</si>
  <si>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</si>
  <si>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</si>
  <si>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</si>
  <si>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</si>
  <si>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</si>
  <si>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</si>
  <si>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</si>
  <si>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</si>
  <si>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</si>
  <si>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</si>
  <si>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</si>
  <si>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</si>
  <si>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</si>
  <si>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</si>
  <si>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</si>
  <si>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</si>
  <si>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</si>
  <si>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</si>
  <si>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</si>
  <si>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</si>
  <si>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</si>
  <si>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</si>
  <si>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</si>
  <si>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</si>
  <si>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</si>
  <si>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</si>
  <si>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</si>
  <si>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</si>
  <si>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</si>
  <si>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</si>
  <si>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</si>
  <si>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</si>
  <si>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</si>
  <si>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</si>
  <si>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</si>
  <si>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</si>
  <si>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</si>
  <si>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</si>
  <si>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</si>
  <si>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</si>
  <si>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</si>
  <si>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</si>
  <si>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</si>
  <si>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</si>
  <si>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</si>
  <si>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</si>
  <si>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</si>
  <si>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</si>
  <si>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</si>
  <si>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</si>
  <si>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</si>
  <si>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</si>
  <si>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</si>
  <si>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</si>
  <si>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</si>
  <si>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</si>
  <si>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</si>
  <si>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</si>
  <si>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</si>
  <si>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</si>
  <si>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</si>
  <si>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</si>
  <si>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</si>
  <si>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</si>
  <si>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</si>
  <si>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</si>
  <si>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</si>
  <si>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</si>
  <si>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</si>
  <si>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</si>
  <si>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</si>
  <si>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</si>
  <si>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</si>
  <si>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</si>
  <si>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</si>
  <si>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</si>
  <si>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</si>
  <si>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</si>
  <si>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</si>
  <si>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</si>
  <si>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</si>
  <si>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</si>
  <si>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</si>
  <si>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</si>
  <si>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</si>
  <si>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</si>
  <si>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</si>
  <si>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</si>
  <si>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</si>
  <si>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</si>
  <si>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</si>
  <si>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</si>
  <si>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</si>
  <si>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</si>
  <si>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</si>
  <si>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</si>
  <si>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</si>
  <si>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</si>
  <si>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</si>
  <si>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</si>
  <si>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</si>
  <si>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</si>
  <si>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</si>
  <si>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</si>
  <si>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</si>
  <si>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</si>
  <si>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</si>
  <si>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</si>
  <si>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</si>
  <si>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</si>
  <si>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</si>
  <si>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</si>
  <si>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</si>
  <si>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</si>
  <si>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</si>
  <si>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</si>
  <si>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</si>
  <si>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</si>
  <si>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</si>
  <si>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</si>
  <si>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</si>
  <si>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</si>
  <si>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</si>
  <si>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</si>
  <si>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</si>
  <si>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</si>
  <si>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</si>
  <si>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</si>
  <si>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</si>
  <si>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</si>
  <si>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</si>
  <si>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</si>
  <si>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</si>
  <si>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</si>
  <si>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</si>
  <si>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</si>
  <si>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</si>
  <si>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</si>
  <si>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</si>
  <si>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</si>
  <si>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</si>
  <si>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</si>
  <si>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</si>
  <si>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</si>
  <si>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</si>
  <si>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</si>
  <si>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</si>
  <si>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</si>
  <si>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</si>
  <si>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</si>
  <si>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</si>
  <si>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</si>
  <si>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</si>
  <si>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</si>
  <si>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</si>
  <si>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</si>
  <si>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</si>
  <si>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</si>
  <si>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</si>
  <si>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</si>
  <si>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</si>
  <si>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</si>
  <si>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</si>
  <si>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</si>
  <si>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</si>
  <si>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</si>
  <si>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</si>
  <si>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</si>
  <si>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</si>
  <si>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</si>
  <si>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</si>
  <si>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</si>
  <si>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</si>
  <si>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</si>
  <si>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</si>
  <si>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</si>
  <si>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</si>
  <si>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</si>
  <si>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</si>
  <si>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</si>
  <si>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</si>
  <si>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</si>
  <si>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</si>
  <si>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</si>
  <si>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</si>
  <si>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</si>
  <si>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</si>
  <si>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</si>
  <si>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</si>
  <si>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</si>
  <si>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</si>
  <si>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</si>
  <si>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</si>
  <si>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</si>
  <si>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</si>
  <si>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</si>
  <si>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</si>
  <si>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</si>
  <si>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</si>
  <si>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</si>
  <si>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</si>
  <si>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</si>
  <si>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</si>
  <si>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</si>
  <si>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</si>
  <si>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</si>
  <si>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</si>
  <si>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</si>
  <si>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</si>
  <si>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</si>
  <si>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</si>
  <si>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</si>
  <si>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</si>
  <si>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</si>
  <si>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</si>
  <si>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</si>
  <si>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</si>
  <si>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</si>
  <si>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</si>
  <si>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</si>
  <si>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</si>
  <si>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</si>
  <si>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</si>
  <si>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</si>
  <si>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</si>
  <si>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</si>
  <si>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</si>
  <si>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</si>
  <si>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</si>
  <si>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</si>
  <si>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</si>
  <si>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</si>
  <si>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</si>
  <si>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</si>
  <si>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</si>
  <si>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</si>
  <si>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</si>
  <si>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</si>
  <si>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</si>
  <si>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</si>
  <si>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</si>
  <si>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</si>
  <si>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</si>
  <si>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</si>
  <si>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</si>
  <si>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</si>
  <si>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</si>
  <si>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</si>
  <si>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</si>
  <si>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</si>
  <si>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</si>
  <si>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</si>
  <si>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</si>
  <si>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</si>
  <si>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</si>
  <si>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</si>
  <si>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</si>
  <si>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</si>
  <si>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</si>
  <si>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</si>
  <si>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</si>
  <si>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</si>
  <si>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</si>
  <si>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</si>
  <si>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</si>
  <si>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</si>
  <si>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</si>
  <si>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</si>
  <si>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</si>
  <si>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</si>
  <si>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</si>
  <si>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</si>
  <si>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</si>
  <si>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</si>
  <si>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</si>
  <si>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</si>
  <si>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</si>
  <si>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</si>
  <si>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</si>
  <si>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</si>
  <si>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</si>
  <si>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</si>
  <si>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</si>
  <si>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</si>
  <si>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</si>
  <si>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</si>
  <si>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</si>
  <si>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</si>
  <si>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</si>
  <si>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</si>
  <si>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</si>
  <si>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</si>
  <si>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</si>
  <si>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</si>
  <si>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</si>
  <si>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</si>
  <si>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</si>
  <si>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</si>
  <si>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</si>
  <si>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</si>
  <si>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</si>
  <si>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</si>
  <si>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</si>
  <si>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</si>
  <si>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</si>
  <si>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</si>
  <si>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</si>
  <si>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</si>
  <si>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</si>
  <si>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</si>
  <si>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</si>
  <si>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</si>
  <si>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</si>
  <si>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</si>
  <si>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</si>
  <si>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</si>
  <si>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</si>
  <si>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</si>
  <si>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</si>
  <si>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</si>
  <si>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</si>
  <si>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</si>
  <si>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</si>
  <si>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</si>
  <si>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</si>
  <si>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</si>
  <si>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</si>
  <si>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</si>
  <si>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</si>
  <si>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</si>
  <si>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</si>
  <si>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</si>
  <si>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</si>
  <si>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</si>
  <si>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</si>
  <si>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</si>
  <si>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</si>
  <si>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</si>
  <si>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</si>
  <si>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</si>
  <si>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</si>
  <si>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</si>
  <si>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</si>
  <si>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</si>
  <si>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</si>
  <si>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</si>
  <si>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</si>
  <si>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</si>
  <si>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</si>
  <si>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</si>
  <si>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</si>
  <si>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</si>
  <si>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</si>
  <si>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</si>
  <si>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</si>
  <si>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</si>
  <si>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</si>
  <si>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</si>
  <si>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</si>
  <si>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</si>
  <si>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</si>
  <si>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</si>
  <si>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</si>
  <si>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</si>
  <si>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</si>
  <si>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</si>
  <si>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</si>
  <si>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</si>
  <si>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</si>
  <si>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</si>
  <si>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</si>
  <si>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</si>
  <si>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</si>
  <si>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</si>
  <si>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</si>
  <si>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</si>
  <si>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</si>
  <si>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</si>
  <si>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</si>
  <si>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</si>
  <si>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</si>
  <si>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</si>
  <si>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</si>
  <si>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</si>
  <si>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</si>
  <si>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</si>
  <si>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</si>
  <si>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</si>
  <si>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</si>
  <si>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</si>
  <si>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</si>
  <si>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</si>
  <si>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</si>
  <si>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</si>
  <si>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</si>
  <si>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</si>
  <si>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</si>
  <si>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</si>
  <si>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</si>
  <si>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</si>
  <si>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</si>
  <si>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</si>
  <si>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</si>
  <si>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</si>
  <si>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</si>
  <si>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</si>
  <si>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</si>
  <si>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</si>
  <si>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</si>
  <si>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</si>
  <si>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</si>
  <si>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</si>
  <si>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</si>
  <si>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</si>
  <si>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</si>
  <si>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</si>
  <si>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</si>
  <si>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</si>
  <si>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</si>
  <si>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</si>
  <si>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</si>
  <si>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</si>
  <si>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</si>
  <si>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</si>
  <si>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</si>
  <si>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</si>
  <si>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</si>
  <si>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</si>
  <si>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</si>
  <si>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</si>
  <si>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</si>
  <si>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</si>
  <si>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</si>
  <si>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</si>
  <si>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</si>
  <si>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</si>
  <si>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</si>
  <si>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</si>
  <si>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</si>
  <si>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</si>
  <si>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</si>
  <si>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</si>
  <si>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</si>
  <si>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</si>
  <si>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</si>
  <si>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</si>
  <si>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</si>
  <si>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</si>
  <si>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</si>
  <si>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</si>
  <si>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</si>
  <si>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</si>
  <si>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</si>
  <si>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</si>
  <si>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</si>
  <si>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</si>
  <si>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</si>
  <si>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</si>
  <si>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</si>
  <si>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</si>
  <si>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</si>
  <si>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</si>
  <si>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</si>
  <si>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</si>
  <si>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</si>
  <si>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</si>
  <si>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</si>
  <si>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</si>
  <si>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</si>
  <si>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</si>
  <si>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</si>
  <si>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</si>
  <si>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</si>
  <si>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</si>
  <si>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</si>
  <si>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</si>
  <si>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</si>
  <si>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</si>
  <si>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</si>
  <si>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</si>
  <si>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</si>
  <si>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</si>
  <si>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</si>
  <si>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</si>
  <si>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</si>
  <si>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</si>
  <si>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</si>
  <si>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</si>
  <si>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</si>
  <si>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</si>
  <si>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</si>
  <si>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</si>
  <si>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</si>
  <si>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</si>
  <si>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</si>
  <si>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</si>
  <si>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</si>
  <si>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</si>
  <si>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</si>
  <si>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</si>
  <si>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</si>
  <si>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</si>
  <si>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</si>
  <si>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</si>
  <si>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</si>
  <si>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</si>
  <si>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</si>
  <si>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</si>
  <si>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</si>
  <si>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</si>
  <si>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</si>
  <si>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</si>
  <si>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</si>
  <si>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</si>
  <si>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</si>
  <si>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</si>
  <si>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</si>
  <si>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</si>
  <si>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</si>
  <si>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</si>
  <si>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</si>
  <si>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</si>
  <si>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</si>
  <si>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</si>
  <si>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</si>
  <si>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</si>
  <si>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</si>
  <si>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</si>
  <si>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</si>
  <si>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</si>
  <si>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</si>
  <si>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</si>
  <si>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</si>
  <si>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</si>
  <si>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</si>
  <si>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</si>
  <si>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</si>
  <si>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</si>
  <si>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</si>
  <si>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</si>
  <si>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</si>
  <si>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</si>
  <si>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</si>
  <si>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</si>
  <si>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</si>
  <si>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</si>
  <si>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</si>
  <si>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</si>
  <si>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</si>
  <si>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</si>
  <si>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</si>
  <si>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</si>
  <si>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</si>
  <si>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</si>
  <si>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</si>
  <si>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</si>
  <si>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</si>
  <si>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</si>
  <si>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</si>
  <si>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</si>
  <si>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</si>
  <si>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</si>
  <si>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</si>
  <si>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</si>
  <si>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</si>
  <si>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</si>
  <si>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</si>
  <si>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</si>
  <si>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</si>
  <si>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</si>
  <si>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</si>
  <si>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</si>
  <si>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</si>
  <si>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</si>
  <si>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</si>
  <si>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</si>
  <si>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</si>
  <si>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</si>
  <si>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</si>
  <si>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</si>
  <si>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</si>
  <si>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</si>
  <si>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</si>
  <si>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</si>
  <si>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</si>
  <si>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</si>
  <si>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</si>
  <si>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</si>
  <si>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</si>
  <si>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</si>
  <si>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</si>
  <si>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</si>
  <si>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</si>
  <si>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</si>
  <si>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</si>
  <si>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</si>
  <si>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</si>
  <si>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</si>
  <si>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</si>
  <si>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</si>
  <si>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</si>
  <si>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</si>
  <si>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</si>
  <si>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</si>
  <si>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</si>
  <si>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</si>
  <si>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</si>
  <si>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</si>
  <si>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</si>
  <si>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</si>
  <si>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</si>
  <si>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</si>
  <si>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</si>
  <si>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</si>
  <si>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</si>
  <si>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</si>
  <si>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</si>
  <si>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</si>
  <si>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</si>
  <si>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</si>
  <si>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</si>
  <si>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</si>
  <si>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</si>
  <si>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</si>
  <si>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</si>
  <si>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</si>
  <si>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</si>
  <si>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</si>
  <si>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</si>
  <si>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</si>
  <si>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</si>
  <si>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</si>
  <si>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</si>
  <si>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</si>
  <si>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</si>
  <si>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</si>
  <si>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</si>
  <si>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</si>
  <si>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</si>
  <si>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</si>
  <si>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</si>
  <si>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</si>
  <si>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</si>
  <si>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</si>
  <si>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</si>
  <si>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</si>
  <si>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</si>
  <si>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</si>
  <si>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</si>
  <si>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</si>
  <si>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</si>
  <si>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</si>
  <si>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</si>
  <si>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</si>
  <si>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</si>
  <si>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</si>
  <si>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</si>
  <si>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</si>
  <si>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</si>
  <si>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</si>
  <si>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</si>
  <si>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</si>
  <si>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</si>
  <si>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</si>
  <si>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</si>
  <si>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</si>
  <si>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</si>
  <si>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</si>
  <si>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</si>
  <si>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</si>
  <si>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</si>
  <si>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</si>
  <si>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</si>
  <si>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</si>
  <si>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</si>
  <si>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</si>
  <si>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</si>
  <si>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</si>
  <si>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</si>
  <si>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</si>
  <si>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</si>
  <si>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</si>
  <si>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</si>
  <si>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</si>
  <si>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</si>
  <si>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</si>
  <si>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</si>
  <si>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</si>
  <si>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</si>
  <si>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</si>
  <si>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</si>
  <si>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</si>
  <si>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</si>
  <si>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</si>
  <si>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</si>
  <si>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</si>
  <si>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</si>
  <si>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</si>
  <si>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</si>
  <si>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</si>
  <si>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</si>
  <si>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</si>
  <si>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</si>
  <si>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</si>
  <si>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</si>
  <si>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</si>
  <si>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</si>
  <si>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</si>
  <si>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</si>
  <si>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</si>
  <si>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</si>
  <si>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</si>
  <si>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</si>
  <si>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</si>
  <si>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</si>
  <si>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</si>
  <si>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</si>
  <si>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</si>
  <si>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</si>
  <si>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</si>
  <si>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</si>
  <si>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</si>
  <si>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</si>
  <si>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</si>
  <si>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</si>
  <si>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</si>
  <si>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</si>
  <si>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</si>
  <si>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</si>
  <si>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</si>
  <si>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</si>
  <si>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</si>
  <si>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</si>
  <si>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</si>
  <si>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</si>
  <si>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</si>
  <si>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</si>
  <si>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</si>
  <si>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</si>
  <si>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</si>
  <si>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</si>
  <si>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</si>
  <si>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</si>
  <si>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</si>
  <si>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</si>
  <si>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</si>
  <si>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</si>
  <si>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</si>
  <si>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</si>
  <si>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</si>
  <si>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</si>
  <si>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</si>
  <si>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</si>
  <si>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</si>
  <si>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</si>
  <si>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</si>
  <si>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</si>
  <si>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</si>
  <si>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</si>
  <si>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</si>
  <si>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</si>
  <si>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</si>
  <si>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</si>
  <si>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</si>
  <si>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</si>
  <si>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</si>
  <si>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</si>
  <si>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</si>
  <si>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</si>
  <si>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</si>
  <si>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</si>
  <si>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</si>
  <si>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</si>
  <si>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</si>
  <si>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</si>
  <si>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</si>
  <si>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</si>
  <si>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</si>
  <si>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</si>
  <si>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</si>
  <si>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</si>
  <si>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</si>
  <si>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</si>
  <si>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</si>
  <si>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</si>
  <si>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</si>
  <si>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</si>
  <si>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</si>
  <si>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</si>
  <si>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</si>
  <si>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</si>
  <si>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</si>
  <si>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</si>
  <si>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</si>
  <si>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</si>
  <si>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</si>
  <si>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</si>
  <si>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</si>
  <si>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</si>
  <si>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</si>
  <si>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</si>
  <si>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</si>
  <si>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</si>
  <si>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</si>
  <si>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</si>
  <si>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</si>
  <si>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</si>
  <si>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</si>
  <si>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</si>
  <si>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</si>
  <si>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</si>
  <si>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</si>
  <si>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</si>
  <si>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</si>
  <si>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</si>
  <si>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</si>
  <si>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</si>
  <si>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</si>
  <si>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</si>
  <si>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</si>
  <si>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</si>
  <si>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</si>
  <si>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</si>
  <si>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</si>
  <si>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</si>
  <si>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</si>
  <si>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</si>
  <si>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</si>
  <si>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</si>
  <si>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</si>
  <si>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</si>
  <si>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</si>
  <si>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</si>
  <si>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</si>
  <si>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</si>
  <si>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</si>
  <si>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</si>
  <si>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</si>
  <si>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</si>
  <si>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</si>
  <si>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</si>
  <si>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</si>
  <si>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</si>
  <si>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</si>
  <si>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</si>
  <si>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</si>
  <si>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</si>
  <si>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</si>
  <si>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</si>
  <si>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</si>
  <si>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</si>
  <si>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</si>
  <si>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</si>
  <si>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</si>
  <si>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</si>
  <si>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</si>
  <si>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</si>
  <si>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</si>
  <si>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</si>
  <si>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</si>
  <si>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</si>
  <si>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</si>
  <si>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</si>
  <si>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</si>
  <si>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</si>
  <si>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</si>
  <si>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</si>
  <si>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</si>
  <si>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</si>
  <si>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</si>
  <si>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</si>
  <si>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</si>
  <si>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</si>
  <si>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</si>
  <si>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</si>
  <si>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</si>
  <si>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</si>
  <si>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</si>
  <si>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</si>
  <si>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</si>
  <si>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</si>
  <si>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</si>
  <si>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</si>
  <si>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</si>
  <si>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</si>
  <si>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</si>
  <si>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</si>
  <si>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</si>
  <si>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</si>
  <si>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</si>
  <si>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</si>
  <si>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</si>
  <si>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</si>
  <si>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</si>
  <si>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</si>
  <si>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</si>
  <si>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</si>
  <si>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</si>
  <si>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</si>
  <si>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</si>
  <si>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</si>
  <si>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</si>
  <si>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</si>
  <si>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</si>
  <si>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</si>
  <si>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</si>
  <si>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</si>
  <si>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</si>
  <si>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</si>
  <si>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</si>
  <si>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</si>
  <si>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</si>
  <si>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</si>
  <si>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</si>
  <si>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</si>
  <si>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</si>
  <si>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</si>
  <si>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</si>
  <si>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</si>
  <si>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</si>
  <si>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</si>
  <si>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</si>
  <si>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</si>
  <si>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</si>
  <si>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</si>
  <si>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</si>
  <si>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</si>
  <si>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</si>
  <si>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</si>
  <si>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</si>
  <si>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</si>
  <si>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</si>
  <si>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</si>
  <si>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</si>
  <si>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</si>
  <si>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</si>
  <si>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</si>
  <si>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</si>
  <si>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</si>
  <si>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</si>
  <si>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</si>
  <si>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</si>
  <si>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</si>
  <si>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</si>
  <si>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</si>
  <si>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</si>
  <si>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</si>
  <si>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</si>
  <si>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</si>
  <si>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</si>
  <si>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</si>
  <si>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</si>
  <si>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</si>
  <si>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</si>
  <si>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</si>
  <si>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</si>
  <si>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</si>
  <si>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</si>
  <si>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</si>
  <si>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</si>
  <si>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</si>
  <si>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</si>
  <si>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</si>
  <si>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</si>
  <si>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</si>
  <si>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</si>
  <si>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</si>
  <si>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</si>
  <si>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</si>
  <si>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</si>
  <si>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</si>
  <si>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</si>
  <si>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</si>
  <si>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</si>
  <si>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</si>
  <si>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</si>
  <si>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</si>
  <si>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</si>
  <si>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</si>
  <si>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</si>
  <si>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</si>
  <si>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</si>
  <si>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</si>
  <si>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</si>
  <si>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</si>
  <si>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</si>
  <si>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</si>
  <si>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</si>
  <si>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</si>
  <si>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</si>
  <si>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</si>
  <si>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</si>
  <si>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</si>
  <si>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</si>
  <si>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</si>
  <si>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</si>
  <si>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</si>
  <si>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</si>
  <si>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</si>
  <si>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</si>
  <si>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</si>
  <si>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</si>
  <si>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</si>
  <si>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</si>
  <si>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</si>
  <si>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</si>
  <si>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</si>
  <si>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</si>
  <si>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</si>
  <si>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</si>
  <si>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</si>
  <si>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</si>
  <si>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</si>
  <si>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</si>
  <si>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</si>
  <si>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</si>
  <si>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</si>
  <si>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</si>
  <si>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</si>
  <si>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</si>
  <si>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</si>
  <si>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</si>
  <si>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</si>
  <si>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</si>
  <si>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</si>
  <si>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</si>
  <si>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</si>
  <si>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</si>
  <si>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</si>
  <si>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</si>
  <si>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</si>
  <si>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</si>
  <si>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</si>
  <si>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</si>
  <si>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</si>
  <si>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</si>
  <si>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</si>
  <si>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</si>
  <si>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</si>
  <si>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</si>
  <si>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</si>
  <si>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</si>
  <si>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</si>
  <si>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</si>
  <si>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</si>
  <si>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</si>
  <si>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</si>
  <si>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</si>
  <si>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</si>
  <si>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</si>
  <si>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</si>
  <si>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</si>
  <si>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</si>
  <si>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</si>
  <si>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</si>
  <si>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</si>
  <si>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</si>
  <si>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</si>
  <si>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</si>
  <si>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</si>
  <si>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</si>
  <si>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</si>
  <si>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</si>
  <si>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</si>
  <si>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</si>
  <si>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</si>
  <si>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</si>
  <si>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</si>
  <si>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</si>
  <si>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</si>
  <si>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</si>
  <si>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</si>
  <si>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</si>
  <si>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</si>
  <si>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</si>
  <si>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</si>
  <si>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</si>
  <si>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</si>
  <si>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</si>
  <si>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</si>
  <si>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</si>
  <si>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</si>
  <si>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</si>
  <si>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</si>
  <si>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</si>
  <si>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</si>
  <si>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</si>
  <si>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</si>
  <si>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</si>
  <si>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</si>
  <si>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</si>
  <si>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</si>
  <si>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</si>
  <si>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</si>
  <si>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</si>
  <si>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</si>
  <si>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</si>
  <si>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</si>
  <si>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</si>
  <si>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</si>
  <si>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</si>
  <si>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</si>
  <si>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</si>
  <si>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</si>
  <si>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</si>
  <si>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</si>
  <si>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</si>
  <si>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</si>
  <si>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</si>
  <si>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</si>
  <si>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</si>
  <si>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</si>
  <si>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</si>
  <si>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</si>
  <si>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</si>
  <si>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</si>
  <si>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</si>
  <si>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</si>
  <si>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</si>
  <si>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</si>
  <si>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</si>
  <si>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</si>
  <si>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</si>
  <si>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</si>
  <si>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</si>
  <si>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</si>
  <si>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</si>
  <si>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</si>
  <si>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</si>
  <si>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</si>
  <si>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</si>
  <si>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</si>
  <si>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</si>
  <si>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</si>
  <si>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</si>
  <si>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</si>
  <si>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</si>
  <si>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</si>
  <si>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</si>
  <si>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</si>
  <si>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</si>
  <si>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</si>
  <si>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</si>
  <si>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</si>
  <si>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</si>
  <si>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</si>
  <si>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</si>
  <si>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</si>
  <si>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</si>
  <si>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</si>
  <si>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</si>
  <si>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</si>
  <si>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</si>
  <si>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</si>
  <si>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</si>
  <si>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</si>
  <si>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</si>
  <si>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</si>
  <si>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</si>
  <si>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</si>
  <si>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</si>
  <si>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</si>
  <si>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</si>
  <si>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</si>
  <si>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</si>
  <si>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</si>
  <si>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</si>
  <si>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</si>
  <si>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</si>
  <si>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</si>
  <si>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</si>
  <si>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</si>
  <si>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</si>
  <si>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</si>
  <si>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</si>
  <si>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</si>
  <si>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</si>
  <si>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</si>
  <si>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</si>
  <si>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</si>
  <si>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</si>
  <si>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</si>
  <si>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</si>
  <si>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</si>
  <si>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</si>
  <si>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</si>
  <si>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</si>
  <si>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</si>
  <si>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</si>
  <si>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</si>
  <si>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</si>
  <si>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</si>
  <si>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</si>
  <si>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</si>
  <si>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</si>
  <si>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</si>
  <si>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</si>
  <si>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</si>
  <si>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</si>
  <si>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</si>
  <si>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</si>
  <si>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</si>
  <si>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</si>
  <si>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</si>
  <si>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</si>
  <si>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</si>
  <si>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</si>
  <si>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</si>
  <si>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</si>
  <si>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</si>
  <si>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</si>
  <si>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</si>
  <si>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</si>
  <si>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</si>
  <si>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</si>
  <si>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</si>
  <si>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</si>
  <si>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</si>
  <si>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</si>
  <si>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</si>
  <si>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</si>
  <si>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</si>
  <si>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</si>
  <si>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</si>
  <si>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</si>
  <si>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</si>
  <si>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</si>
  <si>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</si>
  <si>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</si>
  <si>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</si>
  <si>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</si>
  <si>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</si>
  <si>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</si>
  <si>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</si>
  <si>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</si>
  <si>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</si>
  <si>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</si>
  <si>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</si>
  <si>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</si>
  <si>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</si>
  <si>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</si>
  <si>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</si>
  <si>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</si>
  <si>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</si>
  <si>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</si>
  <si>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</si>
  <si>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</si>
  <si>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</si>
  <si>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</si>
  <si>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</si>
  <si>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</si>
  <si>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</si>
  <si>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</si>
  <si>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</si>
  <si>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</si>
  <si>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</si>
  <si>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</si>
  <si>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</si>
  <si>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</si>
  <si>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</si>
  <si>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</si>
  <si>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</si>
  <si>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</si>
  <si>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</si>
  <si>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</si>
  <si>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</si>
  <si>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</si>
  <si>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</si>
  <si>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</si>
  <si>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</si>
  <si>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</si>
  <si>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</si>
  <si>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</si>
  <si>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</si>
  <si>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</si>
  <si>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</si>
  <si>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</si>
  <si>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</si>
  <si>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</si>
  <si>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</si>
  <si>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</si>
  <si>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</si>
  <si>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</si>
  <si>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</si>
  <si>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</si>
  <si>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</si>
  <si>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</si>
  <si>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</si>
  <si>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</si>
  <si>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</si>
  <si>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</si>
  <si>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</si>
  <si>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</si>
  <si>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</si>
  <si>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</si>
  <si>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</si>
  <si>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</si>
  <si>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</si>
  <si>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</si>
  <si>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</si>
  <si>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</si>
  <si>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</si>
  <si>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</si>
  <si>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</si>
  <si>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</si>
  <si>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</si>
  <si>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</si>
  <si>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</si>
  <si>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</si>
  <si>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</si>
  <si>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</si>
  <si>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</si>
  <si>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</si>
  <si>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</si>
  <si>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</si>
  <si>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</si>
  <si>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</si>
  <si>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</si>
  <si>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</si>
  <si>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</si>
  <si>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</si>
  <si>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</si>
  <si>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</si>
  <si>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</si>
  <si>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</si>
  <si>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</si>
  <si>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</si>
  <si>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</si>
  <si>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</si>
  <si>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</si>
  <si>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</si>
  <si>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</si>
  <si>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</si>
  <si>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</si>
  <si>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</si>
  <si>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</si>
  <si>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</si>
  <si>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</si>
  <si>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</si>
  <si>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</si>
  <si>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</si>
  <si>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</si>
  <si>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</si>
  <si>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</si>
  <si>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</si>
  <si>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</si>
  <si>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</si>
  <si>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</si>
  <si>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</si>
  <si>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</si>
  <si>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</si>
  <si>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</si>
  <si>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</si>
  <si>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</si>
  <si>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</si>
  <si>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</si>
  <si>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</si>
  <si>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</si>
  <si>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</si>
  <si>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</si>
  <si>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</si>
  <si>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</si>
  <si>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</si>
  <si>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</si>
  <si>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</si>
  <si>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</si>
  <si>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</si>
  <si>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</si>
  <si>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</si>
  <si>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</si>
  <si>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</si>
  <si>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</si>
  <si>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</si>
  <si>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</si>
  <si>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</si>
  <si>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</si>
  <si>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</si>
  <si>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</si>
  <si>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</si>
  <si>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</si>
  <si>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</si>
  <si>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</si>
  <si>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</si>
  <si>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</si>
  <si>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</si>
  <si>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</si>
  <si>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</si>
  <si>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</si>
  <si>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</si>
  <si>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</si>
  <si>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</si>
  <si>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</si>
  <si>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</si>
  <si>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</si>
  <si>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</si>
  <si>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</si>
  <si>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</si>
  <si>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</si>
  <si>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</si>
  <si>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</si>
  <si>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</si>
  <si>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</si>
  <si>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</si>
  <si>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</si>
  <si>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</si>
  <si>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</si>
  <si>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</si>
  <si>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</si>
  <si>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</si>
  <si>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</si>
  <si>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</si>
  <si>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</si>
  <si>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</si>
  <si>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</si>
  <si>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</si>
  <si>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</si>
  <si>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</si>
  <si>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</si>
  <si>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</si>
  <si>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</si>
  <si>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</si>
  <si>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</si>
  <si>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</si>
  <si>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</si>
  <si>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</si>
  <si>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</si>
  <si>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</si>
  <si>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</si>
  <si>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</si>
  <si>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</si>
  <si>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</si>
  <si>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</si>
  <si>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</si>
  <si>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</si>
  <si>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</si>
  <si>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</si>
  <si>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</si>
  <si>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</si>
  <si>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</si>
  <si>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</si>
  <si>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</si>
  <si>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</si>
  <si>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</si>
  <si>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</si>
  <si>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</si>
  <si>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</si>
  <si>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</si>
  <si>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</si>
  <si>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</si>
  <si>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</si>
  <si>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</si>
  <si>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</si>
  <si>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</si>
  <si>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</si>
  <si>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</si>
  <si>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</si>
  <si>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</si>
  <si>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</si>
  <si>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</si>
  <si>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</si>
  <si>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</si>
  <si>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</si>
  <si>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</si>
  <si>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</si>
  <si>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</si>
  <si>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</si>
  <si>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</si>
  <si>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</si>
  <si>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</si>
  <si>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</si>
  <si>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</si>
  <si>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</si>
  <si>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</si>
  <si>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</si>
  <si>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</si>
  <si>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</si>
  <si>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</si>
  <si>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</si>
  <si>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</si>
  <si>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</si>
  <si>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</si>
  <si>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</si>
  <si>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</si>
  <si>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</si>
  <si>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</si>
  <si>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</si>
  <si>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</si>
  <si>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</si>
  <si>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</si>
  <si>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</si>
  <si>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</si>
  <si>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</si>
  <si>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</si>
  <si>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</si>
  <si>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</si>
  <si>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</si>
  <si>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</si>
  <si>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</si>
  <si>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</si>
  <si>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</si>
  <si>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</si>
  <si>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</si>
  <si>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</si>
  <si>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</si>
  <si>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</si>
  <si>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</si>
  <si>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</si>
  <si>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</si>
  <si>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</si>
  <si>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</si>
  <si>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</si>
  <si>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</si>
  <si>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</si>
  <si>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</si>
  <si>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</si>
  <si>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</si>
  <si>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</si>
  <si>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</si>
  <si>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</si>
  <si>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</si>
  <si>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</si>
  <si>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</si>
  <si>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</si>
  <si>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</si>
  <si>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</si>
  <si>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</si>
  <si>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</si>
  <si>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</si>
  <si>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</si>
  <si>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</si>
  <si>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</si>
  <si>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</si>
  <si>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</si>
  <si>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</si>
  <si>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</si>
  <si>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</si>
  <si>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</si>
  <si>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</si>
  <si>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</si>
  <si>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</si>
  <si>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</si>
  <si>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</si>
  <si>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</si>
  <si>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</si>
  <si>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</si>
  <si>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</si>
  <si>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</si>
  <si>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</si>
  <si>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</si>
  <si>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</si>
  <si>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</si>
  <si>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</si>
  <si>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</si>
  <si>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</si>
  <si>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</si>
  <si>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</si>
  <si>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</si>
  <si>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</si>
  <si>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</si>
  <si>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</si>
  <si>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</si>
  <si>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</si>
  <si>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</si>
  <si>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</si>
  <si>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</si>
  <si>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</si>
  <si>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</si>
  <si>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</si>
  <si>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</si>
  <si>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</si>
  <si>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</si>
  <si>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</si>
  <si>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</si>
  <si>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</si>
  <si>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</si>
  <si>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</si>
  <si>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</si>
  <si>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</si>
  <si>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</si>
  <si>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</si>
  <si>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</si>
  <si>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</si>
  <si>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</si>
  <si>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</si>
  <si>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</si>
  <si>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</si>
  <si>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</si>
  <si>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</si>
  <si>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</si>
  <si>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</si>
  <si>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</si>
  <si>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</si>
  <si>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</si>
  <si>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</si>
  <si>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</si>
  <si>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</si>
  <si>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</si>
  <si>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</si>
  <si>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</si>
  <si>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</si>
  <si>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</si>
  <si>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</si>
  <si>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</si>
  <si>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</si>
  <si>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</si>
  <si>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</si>
  <si>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</si>
  <si>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</si>
  <si>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</si>
  <si>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</si>
  <si>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</si>
  <si>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</si>
  <si>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</si>
  <si>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</si>
  <si>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</si>
  <si>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</si>
  <si>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</si>
  <si>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</si>
  <si>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</si>
  <si>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</si>
  <si>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</si>
  <si>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</si>
  <si>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</si>
  <si>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</si>
  <si>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</si>
  <si>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</si>
  <si>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</si>
  <si>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</si>
  <si>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</si>
  <si>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</si>
  <si>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</si>
  <si>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</si>
  <si>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</si>
  <si>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</si>
  <si>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</si>
  <si>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</si>
  <si>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</si>
  <si>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</si>
  <si>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</si>
  <si>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</si>
  <si>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</si>
  <si>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</si>
  <si>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</si>
  <si>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</si>
  <si>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</si>
  <si>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</si>
  <si>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</si>
  <si>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</si>
  <si>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</si>
  <si>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</si>
  <si>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</si>
  <si>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</si>
  <si>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</si>
  <si>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</si>
  <si>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</si>
  <si>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</si>
  <si>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</si>
  <si>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</si>
  <si>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</si>
  <si>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</si>
  <si>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</si>
  <si>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</si>
  <si>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</si>
  <si>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</si>
  <si>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</si>
  <si>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</si>
  <si>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</si>
  <si>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</si>
  <si>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</si>
  <si>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</si>
  <si>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</si>
  <si>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</si>
  <si>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</si>
  <si>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</si>
  <si>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</si>
  <si>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</si>
  <si>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</si>
  <si>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</si>
  <si>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</si>
  <si>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</si>
  <si>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</si>
  <si>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</si>
  <si>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</si>
  <si>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</si>
  <si>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</si>
  <si>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</si>
  <si>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</si>
  <si>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</si>
  <si>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</si>
  <si>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</si>
  <si>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</si>
  <si>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</si>
  <si>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</si>
  <si>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</si>
  <si>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</si>
  <si>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</si>
  <si>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</si>
  <si>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</si>
  <si>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</si>
  <si>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</si>
  <si>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</si>
  <si>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</si>
  <si>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</si>
  <si>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</si>
  <si>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</si>
  <si>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</si>
  <si>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</si>
  <si>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</si>
  <si>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</si>
  <si>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</si>
  <si>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</si>
  <si>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</si>
  <si>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</si>
  <si>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</si>
  <si>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</si>
  <si>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</si>
  <si>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</si>
  <si>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</si>
  <si>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</si>
  <si>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</si>
  <si>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</si>
  <si>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</si>
  <si>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</si>
  <si>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</si>
  <si>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</si>
  <si>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</si>
  <si>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</si>
  <si>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</si>
  <si>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</si>
  <si>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</si>
  <si>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</si>
  <si>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</si>
  <si>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</si>
  <si>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</si>
  <si>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</si>
  <si>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</si>
  <si>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</si>
  <si>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</si>
  <si>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</si>
  <si>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</si>
  <si>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</si>
  <si>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</si>
  <si>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</si>
  <si>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</si>
  <si>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</si>
  <si>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</si>
  <si>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</si>
  <si>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</si>
  <si>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</si>
  <si>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</si>
  <si>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</si>
  <si>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</si>
  <si>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</si>
  <si>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</si>
  <si>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</si>
  <si>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</si>
  <si>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</si>
  <si>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</si>
  <si>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</si>
  <si>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</si>
  <si>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</si>
  <si>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</si>
  <si>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</si>
  <si>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</si>
  <si>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</si>
  <si>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</si>
  <si>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</si>
  <si>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</si>
  <si>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</si>
  <si>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</si>
  <si>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</si>
  <si>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</si>
  <si>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</si>
  <si>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</si>
  <si>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</si>
  <si>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</si>
  <si>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</si>
  <si>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</si>
  <si>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</si>
  <si>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</si>
  <si>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</si>
  <si>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</si>
  <si>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</si>
  <si>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</si>
  <si>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</si>
  <si>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</si>
  <si>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</si>
  <si>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</si>
  <si>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</si>
  <si>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</si>
  <si>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</si>
  <si>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</si>
  <si>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</si>
  <si>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</si>
  <si>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</si>
  <si>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</si>
  <si>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</si>
  <si>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</si>
  <si>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</si>
  <si>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</si>
  <si>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</si>
  <si>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</si>
  <si>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</si>
  <si>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</si>
  <si>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</si>
  <si>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</si>
  <si>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</si>
  <si>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</si>
  <si>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</si>
  <si>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</si>
  <si>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</si>
  <si>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</si>
  <si>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</si>
  <si>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</si>
  <si>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</si>
  <si>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</si>
  <si>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</si>
  <si>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</si>
  <si>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</si>
  <si>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</si>
  <si>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</si>
  <si>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</si>
  <si>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</si>
  <si>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</si>
  <si>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</si>
  <si>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</si>
  <si>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</si>
  <si>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</si>
  <si>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</si>
  <si>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</si>
  <si>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</si>
  <si>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</si>
  <si>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</si>
  <si>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</si>
  <si>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</si>
  <si>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</si>
  <si>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</si>
  <si>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</si>
  <si>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</si>
  <si>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</si>
  <si>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</si>
  <si>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</si>
  <si>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</si>
  <si>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</si>
  <si>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</si>
  <si>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</si>
  <si>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</si>
  <si>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</si>
  <si>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</si>
  <si>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</si>
  <si>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</si>
  <si>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</si>
  <si>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</si>
  <si>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</si>
  <si>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</si>
  <si>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</si>
  <si>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</si>
  <si>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</si>
  <si>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</si>
  <si>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</si>
  <si>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</si>
  <si>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</si>
  <si>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</si>
  <si>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</si>
  <si>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</si>
  <si>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</si>
  <si>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</si>
  <si>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</si>
  <si>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</si>
  <si>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</si>
  <si>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</si>
  <si>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</si>
  <si>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</si>
  <si>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</si>
  <si>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</si>
  <si>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</si>
  <si>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</si>
  <si>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</si>
  <si>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</si>
  <si>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</si>
  <si>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</si>
  <si>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</si>
  <si>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</si>
  <si>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</si>
  <si>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</si>
  <si>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</si>
  <si>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</si>
  <si>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</si>
  <si>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</si>
  <si>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</si>
  <si>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</si>
  <si>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</si>
  <si>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</si>
  <si>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</si>
  <si>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</si>
  <si>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</si>
  <si>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</si>
  <si>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</si>
  <si>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</si>
  <si>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</si>
  <si>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</si>
  <si>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</si>
  <si>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</si>
  <si>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</si>
  <si>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</si>
  <si>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</si>
  <si>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</si>
  <si>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</si>
  <si>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</si>
  <si>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</si>
  <si>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</si>
  <si>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</si>
  <si>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</si>
  <si>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</si>
  <si>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</si>
  <si>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</si>
  <si>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</si>
  <si>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</si>
  <si>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</si>
  <si>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</si>
  <si>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</si>
  <si>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</si>
  <si>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</si>
  <si>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</si>
  <si>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</si>
  <si>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</si>
  <si>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</si>
  <si>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</si>
  <si>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</si>
  <si>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</si>
  <si>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</si>
  <si>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</si>
  <si>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</si>
  <si>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</si>
  <si>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</si>
  <si>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</si>
  <si>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</si>
  <si>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</si>
  <si>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</si>
  <si>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</si>
  <si>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</si>
  <si>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</si>
  <si>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</si>
  <si>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</si>
  <si>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</si>
  <si>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</si>
  <si>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</si>
  <si>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</si>
  <si>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</si>
  <si>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</si>
  <si>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</si>
  <si>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</si>
  <si>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</si>
  <si>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</si>
  <si>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</si>
  <si>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</si>
  <si>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</si>
  <si>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</si>
  <si>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</si>
  <si>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</si>
  <si>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</si>
  <si>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</si>
  <si>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</si>
  <si>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</si>
  <si>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</si>
  <si>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</si>
  <si>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</si>
  <si>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</si>
  <si>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</si>
  <si>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</si>
  <si>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</si>
  <si>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</si>
  <si>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</si>
  <si>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</si>
  <si>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</si>
  <si>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</si>
  <si>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</si>
  <si>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</si>
  <si>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</si>
  <si>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</si>
  <si>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</si>
  <si>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</si>
  <si>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</si>
  <si>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</si>
  <si>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</si>
  <si>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</si>
  <si>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</si>
  <si>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</si>
  <si>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</si>
  <si>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</si>
  <si>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</si>
  <si>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</si>
  <si>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</si>
  <si>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</si>
  <si>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</si>
  <si>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</si>
  <si>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</si>
  <si>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</si>
  <si>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</si>
  <si>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</si>
  <si>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</si>
  <si>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</si>
  <si>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</si>
  <si>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</si>
  <si>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</si>
  <si>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</si>
  <si>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</si>
  <si>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</si>
  <si>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</si>
  <si>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</si>
  <si>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</si>
  <si>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</si>
  <si>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</si>
  <si>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</si>
  <si>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</si>
  <si>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</si>
  <si>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</si>
  <si>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</si>
  <si>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</si>
  <si>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</si>
  <si>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</si>
  <si>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</si>
  <si>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</si>
  <si>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</si>
  <si>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</si>
  <si>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</si>
  <si>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</si>
  <si>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</si>
  <si>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</si>
  <si>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</si>
  <si>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</si>
  <si>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</si>
  <si>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</si>
  <si>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</si>
  <si>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</si>
  <si>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</si>
  <si>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</si>
  <si>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</si>
  <si>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</si>
  <si>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</si>
  <si>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</si>
  <si>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</si>
  <si>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</si>
  <si>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</si>
  <si>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</si>
  <si>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</si>
  <si>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</si>
  <si>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</si>
  <si>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</si>
  <si>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</si>
  <si>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</si>
  <si>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</si>
  <si>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</si>
  <si>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</si>
  <si>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</si>
  <si>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</si>
  <si>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</si>
  <si>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</si>
  <si>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</si>
  <si>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</si>
  <si>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</si>
  <si>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</si>
  <si>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</si>
  <si>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</si>
  <si>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</si>
  <si>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</si>
  <si>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</si>
  <si>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</si>
  <si>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</si>
  <si>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</si>
  <si>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</si>
  <si>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</si>
  <si>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</si>
  <si>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</si>
  <si>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</si>
  <si>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</si>
  <si>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</si>
  <si>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</si>
  <si>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</si>
  <si>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</si>
  <si>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</si>
  <si>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</si>
  <si>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</si>
  <si>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</si>
  <si>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</si>
  <si>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</si>
  <si>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</si>
  <si>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</si>
  <si>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</si>
  <si>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</si>
  <si>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</si>
  <si>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</si>
  <si>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</si>
  <si>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</si>
  <si>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</si>
  <si>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</si>
  <si>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</si>
  <si>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</si>
  <si>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</si>
  <si>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</si>
  <si>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</si>
  <si>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</si>
  <si>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</si>
  <si>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</si>
  <si>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</si>
  <si>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</si>
  <si>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</si>
  <si>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</si>
  <si>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</si>
  <si>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</si>
  <si>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</si>
  <si>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</si>
  <si>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</si>
  <si>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</si>
  <si>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</si>
  <si>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</si>
  <si>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</si>
  <si>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</si>
  <si>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</si>
  <si>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</si>
  <si>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</si>
  <si>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</si>
  <si>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</si>
  <si>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</si>
  <si>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</si>
  <si>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</si>
  <si>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</si>
  <si>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</si>
  <si>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</si>
  <si>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</si>
  <si>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</si>
  <si>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</si>
  <si>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</si>
  <si>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</si>
  <si>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</si>
  <si>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</si>
  <si>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</si>
  <si>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</si>
  <si>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</si>
  <si>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</si>
  <si>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</si>
  <si>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</si>
  <si>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</si>
  <si>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</si>
  <si>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</si>
  <si>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</si>
  <si>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</si>
  <si>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</si>
  <si>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</si>
  <si>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</si>
  <si>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</si>
  <si>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</si>
  <si>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</si>
  <si>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</si>
  <si>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</si>
  <si>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</si>
  <si>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</si>
  <si>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</si>
  <si>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</si>
  <si>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</si>
  <si>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</si>
  <si>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</si>
  <si>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</si>
  <si>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</si>
  <si>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</si>
  <si>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</si>
  <si>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</si>
  <si>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</si>
  <si>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</si>
  <si>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</si>
  <si>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</si>
  <si>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</si>
  <si>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</si>
  <si>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</si>
  <si>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</si>
  <si>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</si>
  <si>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</si>
  <si>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</si>
  <si>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</si>
  <si>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</si>
  <si>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</si>
  <si>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</si>
  <si>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</si>
  <si>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</si>
  <si>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</si>
  <si>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</si>
  <si>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</si>
  <si>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</si>
  <si>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</si>
  <si>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</si>
  <si>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</si>
  <si>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</si>
  <si>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</si>
  <si>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</si>
  <si>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</si>
  <si>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</si>
  <si>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</si>
  <si>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</si>
  <si>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</si>
  <si>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</si>
  <si>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</si>
  <si>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</si>
  <si>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</si>
  <si>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</si>
  <si>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</si>
  <si>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</si>
  <si>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</si>
  <si>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</si>
  <si>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</si>
  <si>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</si>
  <si>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</si>
  <si>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</si>
  <si>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</si>
  <si>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</si>
  <si>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</si>
  <si>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</si>
  <si>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</si>
  <si>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</si>
  <si>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</si>
  <si>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</si>
  <si>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</si>
  <si>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</si>
  <si>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</si>
  <si>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</si>
  <si>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</si>
  <si>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</si>
  <si>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</si>
  <si>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</si>
  <si>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</si>
  <si>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</si>
  <si>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</si>
  <si>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</si>
  <si>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</si>
  <si>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</si>
  <si>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</si>
  <si>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</si>
  <si>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</si>
  <si>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</si>
  <si>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</si>
  <si>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</si>
  <si>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</si>
  <si>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</si>
  <si>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</si>
  <si>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</si>
  <si>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</si>
  <si>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</si>
  <si>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</si>
  <si>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</si>
  <si>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</si>
  <si>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</si>
  <si>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</si>
  <si>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</si>
  <si>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</si>
  <si>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</si>
  <si>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</si>
  <si>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</si>
  <si>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</si>
  <si>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</si>
  <si>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</si>
  <si>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</si>
  <si>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</si>
  <si>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</si>
  <si>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</si>
  <si>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</si>
  <si>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</si>
  <si>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</si>
  <si>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</si>
  <si>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</si>
  <si>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</si>
  <si>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</si>
  <si>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</si>
  <si>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</si>
  <si>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</si>
  <si>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</si>
  <si>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</si>
  <si>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</si>
  <si>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</si>
  <si>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</si>
  <si>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</si>
  <si>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</si>
  <si>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</si>
  <si>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</si>
  <si>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</si>
  <si>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</si>
  <si>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</si>
  <si>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</si>
  <si>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</si>
  <si>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</si>
  <si>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</si>
  <si>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</si>
  <si>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</si>
  <si>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</si>
  <si>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</si>
  <si>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</si>
  <si>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</si>
  <si>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</si>
  <si>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</si>
  <si>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</si>
  <si>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</si>
  <si>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</si>
  <si>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</si>
  <si>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</si>
  <si>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</si>
  <si>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</si>
  <si>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</si>
  <si>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</si>
  <si>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</si>
  <si>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</si>
  <si>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</si>
  <si>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</si>
  <si>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</si>
  <si>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</si>
  <si>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</si>
  <si>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</si>
  <si>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</si>
  <si>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</si>
  <si>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</si>
  <si>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</si>
  <si>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</si>
  <si>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</si>
  <si>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</si>
  <si>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</si>
  <si>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</si>
  <si>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</si>
  <si>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</si>
  <si>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</si>
  <si>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</si>
  <si>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</si>
  <si>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</si>
  <si>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</si>
  <si>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</si>
  <si>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</si>
  <si>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</si>
  <si>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</si>
  <si>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</si>
  <si>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</si>
  <si>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</si>
  <si>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</si>
  <si>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</si>
  <si>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</si>
  <si>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</si>
  <si>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</si>
  <si>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</si>
  <si>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</si>
  <si>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</si>
  <si>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</si>
  <si>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</si>
  <si>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</si>
  <si>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</si>
  <si>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</si>
  <si>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</si>
  <si>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</si>
  <si>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</si>
  <si>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</si>
  <si>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</si>
  <si>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</si>
  <si>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</si>
  <si>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</si>
  <si>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</si>
  <si>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</si>
  <si>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</si>
  <si>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</si>
  <si>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</si>
  <si>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</si>
  <si>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</si>
  <si>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</si>
  <si>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</si>
  <si>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</si>
  <si>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</si>
  <si>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</si>
  <si>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</si>
  <si>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</si>
  <si>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</si>
  <si>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</si>
  <si>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</si>
  <si>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</si>
  <si>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</si>
  <si>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</si>
  <si>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</si>
  <si>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</si>
  <si>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</si>
  <si>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</si>
  <si>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</si>
  <si>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</si>
  <si>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</si>
  <si>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</si>
  <si>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</si>
  <si>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</si>
  <si>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</si>
  <si>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</si>
  <si>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</si>
  <si>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</si>
  <si>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</si>
  <si>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</si>
  <si>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</si>
  <si>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</si>
  <si>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</si>
  <si>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</si>
  <si>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</si>
  <si>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</si>
  <si>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</si>
  <si>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</si>
  <si>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</si>
  <si>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</si>
  <si>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</si>
  <si>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</si>
  <si>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</si>
  <si>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</si>
  <si>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</si>
  <si>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</si>
  <si>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</si>
  <si>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</si>
  <si>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</si>
  <si>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</si>
  <si>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</si>
  <si>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</si>
  <si>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</si>
  <si>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</si>
  <si>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</si>
  <si>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</si>
  <si>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</si>
  <si>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</si>
  <si>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</si>
  <si>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</si>
  <si>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</si>
  <si>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</si>
  <si>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</si>
  <si>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</si>
  <si>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</si>
  <si>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</si>
  <si>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</si>
  <si>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</si>
  <si>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</si>
  <si>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</si>
  <si>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</si>
  <si>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</si>
  <si>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</si>
  <si>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</si>
  <si>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</si>
  <si>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</si>
  <si>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</si>
  <si>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</si>
  <si>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</si>
  <si>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</si>
  <si>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</si>
  <si>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</si>
  <si>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</si>
  <si>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</si>
  <si>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</si>
  <si>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</si>
  <si>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</si>
  <si>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</si>
  <si>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</si>
  <si>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</si>
  <si>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</si>
  <si>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</si>
  <si>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</si>
  <si>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</si>
  <si>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</si>
  <si>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</si>
  <si>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</si>
  <si>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</si>
  <si>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</si>
  <si>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</si>
  <si>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</si>
  <si>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</si>
  <si>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</si>
  <si>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</si>
  <si>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</si>
  <si>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</si>
  <si>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</si>
  <si>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</si>
  <si>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</si>
  <si>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</si>
  <si>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</si>
  <si>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</si>
  <si>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</si>
  <si>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</si>
  <si>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</si>
  <si>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</si>
  <si>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</si>
  <si>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</si>
  <si>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</si>
  <si>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</si>
  <si>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</si>
  <si>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</si>
  <si>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</si>
  <si>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</si>
  <si>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</si>
  <si>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</si>
  <si>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</si>
  <si>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</si>
  <si>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</si>
  <si>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</si>
  <si>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</si>
  <si>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</si>
  <si>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</si>
  <si>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</si>
  <si>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</si>
  <si>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</si>
  <si>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</si>
  <si>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</si>
  <si>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</si>
  <si>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</si>
  <si>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</si>
  <si>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</si>
  <si>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</si>
  <si>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</si>
  <si>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</si>
  <si>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</si>
  <si>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</si>
  <si>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</si>
  <si>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</si>
  <si>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</si>
  <si>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</si>
  <si>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</si>
  <si>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</si>
  <si>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</si>
  <si>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</si>
  <si>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</si>
  <si>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</si>
  <si>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</si>
  <si>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</si>
  <si>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</si>
  <si>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</si>
  <si>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</si>
  <si>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</si>
  <si>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</si>
  <si>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</si>
  <si>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</si>
  <si>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</si>
  <si>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</si>
  <si>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</si>
  <si>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</si>
  <si>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</si>
  <si>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</si>
  <si>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</si>
  <si>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</si>
  <si>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</si>
  <si>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</si>
  <si>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</si>
  <si>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</si>
  <si>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</si>
  <si>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</si>
  <si>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</si>
  <si>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</si>
  <si>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</si>
  <si>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</si>
  <si>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</si>
  <si>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</si>
  <si>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</si>
  <si>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</si>
  <si>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</si>
  <si>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</si>
  <si>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</si>
  <si>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</si>
  <si>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</si>
  <si>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</si>
  <si>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</si>
  <si>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</si>
  <si>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</si>
  <si>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</si>
  <si>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</si>
  <si>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</si>
  <si>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</si>
  <si>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</si>
  <si>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</si>
  <si>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</si>
  <si>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</si>
  <si>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</si>
  <si>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</si>
  <si>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</si>
  <si>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</si>
  <si>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</si>
  <si>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</si>
  <si>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</si>
  <si>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</si>
  <si>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</si>
  <si>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</si>
  <si>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</si>
  <si>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</si>
  <si>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</si>
  <si>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</si>
  <si>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</si>
  <si>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</si>
  <si>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</si>
  <si>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</si>
  <si>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</si>
  <si>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</si>
  <si>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</si>
  <si>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</si>
  <si>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</si>
  <si>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</si>
  <si>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</si>
  <si>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</si>
  <si>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</si>
  <si>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</si>
  <si>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</si>
  <si>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</si>
  <si>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</si>
  <si>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</si>
  <si>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</si>
  <si>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</si>
  <si>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</si>
  <si>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</si>
  <si>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</si>
  <si>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</si>
  <si>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</si>
  <si>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</si>
  <si>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</si>
  <si>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</si>
  <si>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</si>
  <si>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</si>
  <si>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</si>
  <si>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</si>
  <si>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</si>
  <si>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</si>
  <si>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</si>
  <si>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</si>
  <si>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</si>
  <si>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</si>
  <si>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</si>
  <si>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</si>
  <si>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</si>
  <si>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</si>
  <si>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</si>
  <si>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</si>
  <si>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</si>
  <si>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</si>
  <si>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</si>
  <si>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</si>
  <si>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</si>
  <si>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</si>
  <si>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</si>
  <si>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</si>
  <si>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</si>
  <si>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</si>
  <si>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</si>
  <si>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</si>
  <si>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</si>
  <si>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</si>
  <si>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</si>
  <si>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</si>
  <si>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</si>
  <si>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</si>
  <si>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</si>
  <si>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</si>
  <si>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</si>
  <si>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</si>
  <si>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</si>
  <si>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</si>
  <si>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</si>
  <si>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</si>
  <si>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</si>
  <si>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</si>
  <si>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</si>
  <si>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</si>
  <si>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</si>
  <si>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</si>
  <si>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</si>
  <si>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</si>
  <si>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</si>
  <si>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</si>
  <si>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</si>
  <si>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</si>
  <si>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</si>
  <si>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</si>
  <si>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</si>
  <si>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</si>
  <si>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</si>
  <si>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</si>
  <si>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</si>
  <si>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</si>
  <si>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</si>
  <si>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</si>
  <si>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</si>
  <si>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</si>
  <si>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</si>
  <si>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</si>
  <si>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</si>
  <si>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</si>
  <si>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</si>
  <si>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</si>
  <si>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</si>
  <si>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</si>
  <si>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</si>
  <si>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</si>
  <si>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</si>
  <si>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</si>
  <si>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</si>
  <si>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</si>
  <si>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</si>
  <si>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</si>
  <si>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</si>
  <si>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</si>
  <si>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</si>
  <si>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</si>
  <si>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</si>
  <si>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</si>
  <si>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</si>
  <si>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</si>
  <si>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</si>
  <si>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</si>
  <si>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</si>
  <si>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</si>
  <si>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</si>
  <si>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</si>
  <si>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</si>
  <si>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</si>
  <si>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</si>
  <si>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</si>
  <si>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</si>
  <si>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</si>
  <si>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</si>
  <si>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</si>
  <si>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</si>
  <si>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</si>
  <si>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</si>
  <si>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</si>
  <si>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</si>
  <si>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</si>
  <si>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</si>
  <si>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</si>
  <si>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</si>
  <si>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</si>
  <si>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</si>
  <si>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</si>
  <si>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</si>
  <si>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</si>
  <si>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</si>
  <si>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</si>
  <si>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</si>
  <si>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</si>
  <si>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</si>
  <si>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</si>
  <si>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</si>
  <si>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</si>
  <si>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</si>
  <si>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</si>
  <si>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</si>
  <si>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</si>
  <si>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</si>
  <si>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</si>
  <si>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</si>
  <si>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</si>
  <si>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</si>
  <si>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</si>
  <si>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</si>
  <si>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</si>
  <si>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</si>
  <si>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</si>
  <si>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</si>
  <si>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</si>
  <si>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</si>
  <si>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</si>
  <si>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</si>
  <si>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</si>
  <si>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</si>
  <si>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</si>
  <si>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</si>
  <si>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</si>
  <si>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</si>
  <si>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</si>
  <si>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</si>
  <si>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</si>
  <si>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</si>
  <si>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</si>
  <si>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</si>
  <si>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</si>
  <si>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</si>
  <si>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</si>
  <si>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</si>
  <si>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</si>
  <si>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</si>
  <si>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</si>
  <si>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</si>
  <si>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</si>
  <si>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</si>
  <si>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</si>
  <si>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</si>
  <si>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</si>
  <si>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</si>
  <si>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</si>
  <si>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</si>
  <si>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</si>
  <si>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</si>
  <si>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</si>
  <si>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</si>
  <si>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</si>
  <si>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</si>
  <si>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</si>
  <si>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</si>
  <si>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</si>
  <si>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</si>
  <si>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</si>
  <si>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</si>
  <si>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</si>
  <si>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</si>
  <si>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</si>
  <si>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</si>
  <si>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</si>
  <si>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</si>
  <si>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</si>
  <si>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</si>
  <si>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</si>
  <si>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</si>
  <si>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</si>
  <si>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</si>
  <si>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</si>
  <si>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</si>
  <si>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</si>
  <si>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</si>
  <si>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</si>
  <si>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</si>
  <si>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</si>
  <si>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</si>
  <si>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</si>
  <si>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</si>
  <si>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</si>
  <si>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</si>
  <si>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</si>
  <si>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</si>
  <si>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</si>
  <si>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</si>
  <si>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</si>
  <si>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</si>
  <si>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</si>
  <si>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</si>
  <si>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</si>
  <si>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</si>
  <si>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</si>
  <si>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</si>
  <si>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</si>
  <si>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</si>
  <si>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</si>
  <si>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</si>
  <si>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</si>
  <si>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</si>
  <si>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</si>
  <si>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</si>
  <si>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</si>
  <si>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</si>
  <si>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</si>
  <si>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</si>
  <si>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</si>
  <si>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</si>
  <si>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</si>
  <si>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</si>
  <si>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</si>
  <si>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</si>
  <si>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</si>
  <si>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</si>
  <si>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</si>
  <si>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</si>
  <si>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</si>
  <si>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</si>
  <si>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</si>
  <si>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</si>
  <si>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</si>
  <si>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</si>
  <si>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</si>
  <si>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</si>
  <si>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</si>
  <si>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</si>
  <si>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</si>
  <si>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</si>
  <si>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</si>
  <si>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</si>
  <si>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</si>
  <si>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</si>
  <si>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</si>
  <si>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</si>
  <si>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</si>
  <si>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</si>
  <si>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</si>
  <si>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</si>
  <si>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</si>
  <si>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</si>
  <si>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</si>
  <si>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</si>
  <si>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</si>
  <si>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</si>
  <si>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</si>
  <si>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</si>
  <si>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</si>
  <si>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</si>
  <si>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</si>
  <si>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</si>
  <si>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</si>
  <si>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</si>
  <si>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</si>
  <si>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</si>
  <si>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</si>
  <si>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</si>
  <si>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</si>
  <si>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</si>
  <si>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</si>
  <si>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</si>
  <si>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</si>
  <si>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</si>
  <si>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</si>
  <si>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</si>
  <si>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</si>
  <si>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</si>
  <si>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</si>
  <si>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</si>
  <si>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</si>
  <si>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</si>
  <si>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</si>
  <si>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</si>
  <si>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</si>
  <si>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</si>
  <si>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</si>
  <si>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</si>
  <si>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</si>
  <si>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</si>
  <si>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</si>
  <si>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</si>
  <si>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</si>
  <si>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</si>
  <si>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</si>
  <si>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</si>
  <si>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</si>
  <si>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</si>
  <si>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</si>
  <si>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</si>
  <si>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</si>
  <si>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</si>
  <si>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</si>
  <si>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</si>
  <si>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</si>
  <si>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</si>
  <si>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</si>
  <si>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</si>
  <si>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</si>
  <si>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</si>
  <si>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</si>
  <si>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</si>
  <si>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</si>
  <si>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</si>
  <si>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</si>
  <si>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</si>
  <si>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</si>
  <si>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</si>
  <si>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</si>
  <si>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</si>
  <si>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</si>
  <si>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</si>
  <si>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</si>
  <si>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</si>
  <si>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</si>
  <si>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</si>
  <si>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</si>
  <si>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</si>
  <si>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</si>
  <si>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</si>
  <si>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</si>
  <si>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</si>
  <si>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</si>
  <si>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</si>
  <si>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</si>
  <si>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</si>
  <si>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</si>
  <si>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</si>
  <si>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</si>
  <si>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</si>
  <si>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</si>
  <si>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</si>
  <si>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</si>
  <si>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</si>
  <si>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</si>
  <si>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</si>
  <si>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</si>
  <si>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</si>
  <si>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</si>
  <si>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</si>
  <si>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</si>
  <si>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</si>
  <si>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</si>
  <si>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</si>
  <si>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</si>
  <si>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</si>
  <si>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</si>
  <si>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</si>
  <si>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</si>
  <si>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</si>
  <si>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</si>
  <si>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</si>
  <si>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</si>
  <si>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</si>
  <si>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</si>
  <si>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</si>
  <si>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</si>
  <si>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</si>
  <si>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</si>
  <si>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</si>
  <si>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</si>
  <si>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</si>
  <si>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</si>
  <si>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</si>
  <si>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</si>
  <si>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</si>
  <si>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</si>
  <si>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</si>
  <si>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</si>
  <si>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</si>
  <si>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</si>
  <si>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</si>
  <si>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</si>
  <si>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</si>
  <si>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</si>
  <si>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</si>
  <si>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</si>
  <si>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</si>
  <si>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</si>
  <si>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</si>
  <si>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</si>
  <si>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</si>
  <si>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</si>
  <si>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</si>
  <si>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</si>
  <si>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</si>
  <si>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</si>
  <si>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</si>
  <si>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</si>
  <si>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</si>
  <si>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</si>
  <si>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</si>
  <si>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</si>
  <si>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</si>
  <si>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</si>
  <si>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</si>
  <si>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</si>
  <si>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</si>
  <si>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</si>
  <si>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</si>
  <si>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</si>
  <si>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</si>
  <si>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</si>
  <si>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</si>
  <si>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</si>
  <si>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</si>
  <si>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</si>
  <si>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</si>
  <si>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</si>
  <si>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</si>
  <si>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</si>
  <si>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</si>
  <si>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</si>
  <si>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</si>
  <si>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</si>
  <si>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</si>
  <si>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</si>
  <si>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</si>
  <si>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</si>
  <si>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</si>
  <si>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</si>
  <si>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</si>
  <si>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</si>
  <si>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</si>
  <si>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</si>
  <si>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</si>
  <si>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</si>
  <si>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</si>
  <si>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</si>
  <si>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</si>
  <si>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</si>
  <si>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</si>
  <si>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</si>
  <si>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</si>
  <si>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</si>
  <si>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</si>
  <si>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</si>
  <si>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</si>
  <si>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</si>
  <si>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</si>
  <si>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</si>
  <si>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</si>
  <si>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</si>
  <si>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</si>
  <si>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</si>
  <si>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</si>
  <si>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</si>
  <si>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</si>
  <si>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</si>
  <si>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</si>
  <si>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</si>
  <si>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</si>
  <si>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</si>
  <si>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</si>
  <si>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</si>
  <si>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</si>
  <si>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</si>
  <si>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</si>
  <si>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</si>
  <si>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</si>
  <si>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</si>
  <si>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</si>
  <si>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</si>
  <si>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</si>
  <si>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</si>
  <si>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</si>
  <si>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</si>
  <si>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</si>
  <si>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</si>
  <si>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</si>
  <si>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</si>
  <si>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</si>
  <si>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</si>
  <si>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</si>
  <si>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</si>
  <si>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</si>
  <si>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</si>
  <si>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</si>
  <si>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</si>
  <si>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</si>
  <si>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</si>
  <si>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</si>
  <si>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</si>
  <si>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</si>
  <si>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</si>
  <si>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</si>
  <si>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</si>
  <si>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</si>
  <si>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</si>
  <si>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</si>
  <si>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</si>
  <si>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</si>
  <si>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</si>
  <si>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</si>
  <si>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</si>
  <si>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</si>
  <si>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</si>
  <si>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</si>
  <si>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</si>
  <si>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</si>
  <si>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</si>
  <si>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</si>
  <si>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</si>
  <si>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</si>
  <si>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</si>
  <si>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</si>
  <si>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</si>
  <si>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</si>
  <si>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</si>
  <si>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</si>
  <si>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</si>
  <si>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</si>
  <si>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</si>
  <si>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</si>
  <si>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</si>
  <si>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</si>
  <si>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</si>
  <si>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</si>
  <si>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</si>
  <si>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</si>
  <si>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</si>
  <si>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</si>
  <si>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</si>
  <si>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</si>
  <si>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</si>
  <si>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</si>
  <si>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</si>
  <si>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</si>
  <si>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</si>
  <si>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</si>
  <si>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</si>
  <si>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</si>
  <si>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</si>
  <si>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</si>
  <si>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</si>
  <si>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</si>
  <si>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</si>
  <si>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</si>
  <si>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</si>
  <si>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</si>
  <si>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</si>
  <si>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</si>
  <si>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</si>
  <si>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</si>
  <si>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</si>
  <si>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</si>
  <si>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</si>
  <si>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</si>
  <si>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</si>
  <si>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</si>
  <si>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</si>
  <si>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</si>
  <si>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</si>
  <si>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</si>
  <si>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</si>
  <si>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</si>
  <si>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</si>
  <si>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</si>
  <si>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</si>
  <si>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</si>
  <si>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</si>
  <si>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</si>
  <si>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</si>
  <si>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</si>
  <si>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</si>
  <si>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</si>
  <si>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</si>
  <si>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</si>
  <si>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</si>
  <si>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</si>
  <si>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</si>
  <si>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</si>
  <si>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</si>
  <si>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</si>
  <si>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</si>
  <si>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</si>
  <si>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</si>
  <si>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</si>
  <si>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</si>
  <si>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</si>
  <si>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</si>
  <si>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</si>
  <si>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</si>
  <si>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</si>
  <si>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</si>
  <si>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</si>
  <si>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</si>
  <si>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</si>
  <si>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</si>
  <si>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</si>
  <si>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</si>
  <si>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</si>
  <si>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</si>
  <si>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</si>
  <si>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</si>
  <si>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</si>
  <si>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</si>
  <si>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</si>
  <si>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</si>
  <si>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</si>
  <si>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</si>
  <si>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</si>
  <si>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</si>
  <si>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</si>
  <si>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</si>
  <si>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</si>
  <si>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</si>
  <si>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</si>
  <si>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</si>
  <si>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</si>
  <si>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</si>
  <si>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</si>
  <si>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</si>
  <si>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</si>
  <si>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</si>
  <si>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</si>
  <si>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</si>
  <si>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</si>
  <si>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</si>
  <si>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</si>
  <si>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</si>
  <si>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</si>
  <si>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</si>
  <si>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</si>
  <si>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</si>
  <si>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</si>
  <si>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</si>
  <si>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</si>
  <si>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</si>
  <si>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</si>
  <si>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</si>
  <si>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</si>
  <si>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</si>
  <si>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</si>
  <si>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</si>
  <si>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</si>
  <si>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</si>
  <si>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</si>
  <si>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</si>
  <si>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</si>
  <si>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</si>
  <si>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</si>
  <si>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</si>
  <si>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</si>
  <si>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</si>
  <si>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</si>
  <si>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</si>
  <si>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</si>
  <si>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</si>
  <si>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</si>
  <si>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</si>
  <si>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</si>
  <si>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</si>
  <si>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</si>
  <si>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</si>
  <si>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</si>
  <si>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</si>
  <si>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</si>
  <si>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</si>
  <si>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</si>
  <si>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</si>
  <si>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</si>
  <si>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</si>
  <si>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</si>
  <si>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</si>
  <si>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</si>
  <si>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</si>
  <si>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</si>
  <si>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</si>
  <si>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</si>
  <si>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</si>
  <si>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</si>
  <si>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</si>
  <si>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</si>
  <si>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</si>
  <si>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</si>
  <si>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</si>
  <si>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</si>
  <si>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</si>
  <si>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</si>
  <si>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</si>
  <si>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</si>
  <si>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</si>
  <si>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</si>
  <si>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</si>
  <si>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</si>
  <si>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</si>
  <si>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</si>
  <si>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</si>
  <si>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</si>
  <si>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</si>
  <si>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</si>
  <si>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</si>
  <si>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</si>
  <si>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</si>
  <si>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</si>
  <si>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</si>
  <si>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</si>
  <si>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</si>
  <si>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</si>
  <si>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</si>
  <si>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</si>
  <si>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</si>
  <si>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</si>
  <si>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</si>
  <si>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</si>
  <si>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</si>
  <si>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</si>
  <si>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</si>
  <si>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</si>
  <si>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</si>
  <si>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</si>
  <si>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</si>
  <si>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</si>
  <si>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</si>
  <si>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</si>
  <si>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</si>
  <si>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</si>
  <si>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</si>
  <si>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</si>
  <si>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</si>
  <si>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</si>
  <si>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</si>
  <si>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</si>
  <si>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</si>
  <si>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</si>
  <si>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</si>
  <si>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</si>
  <si>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</si>
  <si>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</si>
  <si>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</si>
  <si>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</si>
  <si>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</si>
  <si>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</si>
  <si>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</si>
  <si>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</si>
  <si>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</si>
  <si>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</si>
  <si>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</si>
  <si>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</si>
  <si>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</si>
  <si>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</si>
  <si>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</si>
  <si>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</si>
  <si>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</si>
  <si>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</si>
  <si>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</si>
  <si>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</si>
  <si>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</si>
  <si>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</si>
  <si>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</si>
  <si>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</si>
  <si>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</si>
  <si>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</si>
  <si>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</si>
  <si>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</si>
  <si>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</si>
  <si>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</si>
  <si>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</si>
  <si>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</si>
  <si>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</si>
  <si>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</si>
  <si>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</si>
  <si>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</si>
  <si>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</si>
  <si>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</si>
  <si>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</si>
  <si>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</si>
  <si>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</si>
  <si>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</si>
  <si>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</si>
  <si>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</si>
  <si>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</si>
  <si>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</si>
  <si>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</si>
  <si>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</si>
  <si>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</si>
  <si>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</si>
  <si>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</si>
  <si>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</si>
  <si>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</si>
  <si>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</si>
  <si>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</si>
  <si>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</si>
  <si>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</si>
  <si>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</si>
  <si>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</si>
  <si>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</si>
  <si>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</si>
  <si>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</si>
  <si>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</si>
  <si>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</si>
  <si>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</si>
  <si>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</si>
  <si>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</si>
  <si>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</si>
  <si>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</si>
  <si>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</si>
  <si>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</si>
  <si>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</si>
  <si>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</si>
  <si>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</si>
  <si>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</si>
  <si>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</si>
  <si>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</si>
  <si>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</si>
  <si>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</si>
  <si>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</si>
  <si>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</si>
  <si>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</si>
  <si>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</si>
  <si>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</si>
  <si>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</si>
  <si>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</si>
  <si>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</si>
  <si>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</si>
  <si>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</si>
  <si>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</si>
  <si>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</si>
  <si>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</si>
  <si>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</si>
  <si>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</si>
  <si>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</si>
  <si>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</si>
  <si>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</si>
  <si>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</si>
  <si>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</si>
  <si>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</si>
  <si>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</si>
  <si>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</si>
  <si>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</si>
  <si>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</si>
  <si>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</si>
  <si>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</si>
  <si>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</si>
  <si>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</si>
  <si>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</si>
  <si>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</si>
  <si>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</si>
  <si>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</si>
  <si>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</si>
  <si>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</si>
  <si>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</si>
  <si>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</si>
  <si>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</si>
  <si>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</si>
  <si>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</si>
  <si>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</si>
  <si>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</si>
  <si>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</si>
  <si>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</si>
  <si>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</si>
  <si>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</si>
  <si>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</si>
  <si>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</si>
  <si>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</si>
  <si>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</si>
  <si>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</si>
  <si>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</si>
  <si>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</si>
  <si>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</si>
  <si>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</si>
  <si>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</si>
  <si>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</si>
  <si>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</si>
  <si>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</si>
  <si>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</si>
  <si>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</si>
  <si>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</si>
  <si>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</si>
  <si>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</si>
  <si>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</si>
  <si>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</si>
  <si>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</si>
  <si>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</si>
  <si>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</si>
  <si>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</si>
  <si>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</si>
  <si>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</si>
  <si>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</si>
  <si>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</si>
  <si>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</si>
  <si>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</si>
  <si>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</si>
  <si>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</si>
  <si>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</si>
  <si>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</si>
  <si>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</si>
  <si>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</si>
  <si>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</si>
  <si>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</si>
  <si>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</si>
  <si>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</si>
  <si>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</si>
  <si>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</si>
  <si>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</si>
  <si>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</si>
  <si>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</si>
  <si>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</si>
  <si>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</si>
  <si>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</si>
  <si>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</si>
  <si>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</si>
  <si>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</si>
  <si>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</si>
  <si>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</si>
  <si>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</si>
  <si>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</si>
  <si>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</si>
  <si>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</si>
  <si>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</si>
  <si>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</si>
  <si>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</si>
  <si>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</si>
  <si>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</si>
  <si>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</si>
  <si>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</si>
  <si>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</si>
  <si>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</si>
  <si>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</si>
  <si>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</si>
  <si>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</si>
  <si>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</si>
  <si>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</si>
  <si>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</si>
  <si>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</si>
  <si>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</si>
  <si>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</si>
  <si>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</si>
  <si>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</si>
  <si>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</si>
  <si>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</si>
  <si>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</si>
  <si>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</si>
  <si>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</si>
  <si>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</si>
  <si>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</si>
  <si>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</si>
  <si>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</si>
  <si>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</si>
  <si>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</si>
  <si>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</si>
  <si>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</si>
  <si>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</si>
  <si>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</si>
  <si>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</si>
  <si>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</si>
  <si>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</si>
  <si>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</si>
  <si>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</si>
  <si>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</si>
  <si>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</si>
  <si>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</si>
  <si>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</si>
  <si>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</si>
  <si>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</si>
  <si>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</si>
  <si>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</si>
  <si>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</si>
  <si>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</si>
  <si>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</si>
  <si>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</si>
  <si>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</si>
  <si>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</si>
  <si>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</si>
  <si>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</si>
  <si>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</si>
  <si>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</si>
  <si>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</si>
  <si>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</si>
  <si>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</si>
  <si>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</si>
  <si>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</si>
  <si>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</si>
  <si>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</si>
  <si>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</si>
  <si>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</si>
  <si>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</si>
  <si>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</si>
  <si>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</si>
  <si>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</si>
  <si>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</si>
  <si>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</si>
  <si>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</si>
  <si>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</si>
  <si>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</si>
  <si>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</si>
  <si>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</si>
  <si>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</si>
  <si>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</si>
  <si>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</si>
  <si>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</si>
  <si>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</si>
  <si>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</si>
  <si>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</si>
  <si>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</si>
  <si>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</si>
  <si>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</si>
  <si>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</si>
  <si>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</si>
  <si>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</si>
  <si>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</si>
  <si>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</si>
  <si>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</si>
  <si>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</si>
  <si>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</si>
  <si>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</si>
  <si>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</si>
  <si>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</si>
  <si>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</si>
  <si>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</si>
  <si>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</si>
  <si>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</si>
  <si>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</si>
  <si>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</si>
  <si>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</si>
  <si>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</si>
  <si>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</si>
  <si>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</si>
  <si>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</si>
  <si>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</si>
  <si>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</si>
  <si>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</si>
  <si>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</si>
  <si>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</si>
  <si>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</si>
  <si>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</si>
  <si>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</si>
  <si>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</si>
  <si>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</si>
  <si>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</si>
  <si>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</si>
  <si>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</si>
  <si>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</si>
  <si>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</si>
  <si>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</si>
  <si>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</si>
  <si>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</si>
  <si>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</si>
  <si>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</si>
  <si>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</si>
  <si>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</si>
  <si>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</si>
  <si>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</si>
  <si>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</si>
  <si>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</si>
  <si>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</si>
  <si>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</si>
  <si>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</si>
  <si>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</si>
  <si>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</si>
  <si>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</si>
  <si>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</si>
  <si>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</si>
  <si>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</si>
  <si>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</si>
  <si>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</si>
  <si>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</si>
  <si>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</si>
  <si>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</si>
  <si>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</si>
  <si>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</si>
  <si>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</si>
  <si>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</si>
  <si>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</si>
  <si>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</si>
  <si>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</si>
  <si>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</si>
  <si>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</si>
  <si>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</si>
  <si>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</si>
  <si>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</si>
  <si>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</si>
  <si>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</si>
  <si>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</si>
  <si>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</si>
  <si>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</si>
  <si>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</si>
  <si>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</si>
  <si>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</si>
  <si>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</si>
  <si>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</si>
  <si>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</si>
  <si>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</si>
  <si>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</si>
  <si>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</si>
  <si>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</si>
  <si>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</si>
  <si>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</si>
  <si>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</si>
  <si>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</si>
  <si>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</si>
  <si>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</si>
  <si>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</si>
  <si>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</si>
  <si>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</si>
  <si>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</si>
  <si>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</si>
  <si>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</si>
  <si>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</si>
  <si>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</si>
  <si>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</si>
  <si>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</si>
  <si>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</si>
  <si>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</si>
  <si>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</si>
  <si>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</si>
  <si>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</si>
  <si>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</si>
  <si>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</si>
  <si>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</si>
  <si>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</si>
  <si>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</si>
  <si>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</si>
  <si>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</si>
  <si>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</si>
  <si>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</si>
  <si>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</si>
  <si>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</si>
  <si>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</si>
  <si>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</si>
  <si>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</si>
  <si>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</si>
  <si>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</si>
  <si>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</si>
  <si>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</si>
  <si>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</si>
  <si>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</si>
  <si>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</si>
  <si>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</si>
  <si>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</si>
  <si>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</si>
  <si>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</si>
  <si>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</si>
  <si>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</si>
  <si>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</si>
  <si>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</si>
  <si>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</si>
  <si>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</si>
  <si>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</si>
  <si>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</si>
  <si>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</si>
  <si>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</si>
  <si>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</si>
  <si>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</si>
  <si>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</si>
  <si>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</si>
  <si>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</si>
  <si>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</si>
  <si>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</si>
  <si>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</si>
  <si>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</si>
  <si>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</si>
  <si>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</si>
  <si>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</si>
  <si>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</si>
  <si>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</si>
  <si>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</si>
  <si>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</si>
  <si>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</si>
  <si>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</si>
  <si>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</si>
  <si>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</si>
  <si>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</si>
  <si>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</si>
  <si>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</si>
  <si>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</si>
  <si>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</si>
  <si>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</si>
  <si>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</si>
  <si>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</si>
  <si>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</si>
  <si>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</si>
  <si>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</si>
  <si>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</si>
  <si>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</si>
  <si>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</si>
  <si>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</si>
  <si>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</si>
  <si>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</si>
  <si>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</si>
  <si>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</si>
  <si>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</si>
  <si>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</si>
  <si>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</si>
  <si>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</si>
  <si>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</si>
  <si>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</si>
  <si>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</si>
  <si>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</si>
  <si>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</si>
  <si>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</si>
  <si>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</si>
  <si>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</si>
  <si>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</si>
  <si>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</si>
  <si>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</si>
  <si>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</si>
  <si>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</si>
  <si>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</si>
  <si>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</si>
  <si>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</si>
  <si>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</si>
  <si>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</si>
  <si>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</si>
  <si>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</si>
  <si>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</si>
  <si>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</si>
  <si>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</si>
  <si>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</si>
  <si>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</si>
  <si>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</si>
  <si>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</si>
  <si>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</si>
  <si>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</si>
  <si>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</si>
  <si>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</si>
  <si>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</si>
  <si>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</si>
  <si>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</si>
  <si>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</si>
  <si>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</si>
  <si>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</si>
  <si>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</si>
  <si>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</si>
  <si>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</si>
  <si>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</si>
  <si>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</si>
  <si>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</si>
  <si>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</si>
  <si>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</si>
  <si>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</si>
  <si>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</si>
  <si>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</si>
  <si>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</si>
  <si>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</si>
  <si>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</si>
  <si>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</si>
  <si>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</si>
  <si>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</si>
  <si>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</si>
  <si>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</si>
  <si>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</si>
  <si>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</si>
  <si>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</si>
  <si>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</si>
  <si>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</si>
  <si>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</si>
  <si>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</si>
  <si>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</si>
  <si>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</si>
  <si>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</si>
  <si>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</si>
  <si>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</si>
  <si>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</si>
  <si>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</si>
  <si>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</si>
  <si>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</si>
  <si>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</si>
  <si>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</si>
  <si>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</si>
  <si>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</si>
  <si>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</si>
  <si>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</si>
  <si>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</si>
  <si>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</si>
  <si>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</si>
  <si>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</si>
  <si>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</si>
  <si>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</si>
  <si>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</si>
  <si>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</si>
  <si>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</si>
  <si>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</si>
  <si>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</si>
  <si>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</si>
  <si>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</si>
  <si>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</si>
  <si>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</si>
  <si>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</si>
  <si>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</si>
  <si>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</si>
  <si>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</si>
  <si>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</si>
  <si>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</si>
  <si>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</si>
  <si>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</si>
  <si>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</si>
  <si>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</si>
  <si>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</si>
  <si>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</si>
  <si>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</si>
  <si>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</si>
  <si>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</si>
  <si>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</si>
  <si>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</si>
  <si>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</si>
  <si>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</si>
  <si>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</si>
  <si>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</si>
  <si>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</si>
  <si>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</si>
  <si>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</si>
  <si>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</si>
  <si>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</si>
  <si>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</si>
  <si>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</si>
  <si>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</si>
  <si>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</si>
  <si>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</si>
  <si>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</si>
  <si>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</si>
  <si>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</si>
  <si>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</si>
  <si>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</si>
  <si>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</si>
  <si>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</si>
  <si>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</si>
  <si>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</si>
  <si>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</si>
  <si>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</si>
  <si>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</si>
  <si>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</si>
  <si>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</si>
  <si>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</si>
  <si>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</si>
  <si>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</si>
  <si>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</si>
  <si>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</si>
  <si>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</si>
  <si>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</si>
  <si>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</si>
  <si>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</si>
  <si>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</si>
  <si>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</si>
  <si>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</si>
  <si>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</si>
  <si>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</si>
  <si>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</si>
  <si>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</si>
  <si>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</si>
  <si>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</si>
  <si>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</si>
  <si>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</si>
  <si>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</si>
  <si>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</si>
  <si>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</si>
  <si>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</si>
  <si>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</si>
  <si>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</si>
  <si>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</si>
  <si>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</si>
  <si>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</si>
  <si>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</si>
  <si>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</si>
  <si>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</si>
  <si>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</si>
  <si>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</si>
  <si>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</si>
  <si>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</si>
  <si>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</si>
  <si>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</si>
  <si>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</si>
  <si>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</si>
  <si>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</si>
  <si>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</si>
  <si>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</si>
  <si>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</si>
  <si>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</si>
  <si>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</si>
  <si>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</si>
  <si>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</si>
  <si>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</si>
  <si>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</si>
  <si>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</si>
  <si>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</si>
  <si>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</si>
  <si>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</si>
  <si>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</si>
  <si>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</si>
  <si>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</si>
  <si>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</si>
  <si>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</si>
  <si>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</si>
  <si>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</si>
  <si>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</si>
  <si>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</si>
  <si>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</si>
  <si>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</si>
  <si>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</si>
  <si>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</si>
  <si>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</si>
  <si>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</si>
  <si>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</si>
  <si>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</si>
  <si>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</si>
  <si>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</si>
  <si>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</si>
  <si>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</si>
  <si>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</si>
  <si>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</si>
  <si>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</si>
  <si>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</si>
  <si>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</si>
  <si>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</si>
  <si>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</si>
  <si>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</si>
  <si>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</si>
  <si>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</si>
  <si>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</si>
  <si>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</si>
  <si>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</si>
  <si>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</si>
  <si>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</si>
  <si>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</si>
  <si>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</si>
  <si>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</si>
  <si>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</si>
  <si>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</si>
  <si>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</si>
  <si>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</si>
  <si>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</si>
  <si>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</si>
  <si>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</si>
  <si>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</si>
  <si>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</si>
  <si>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</si>
  <si>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</si>
  <si>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</si>
  <si>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</si>
  <si>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</si>
  <si>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</si>
  <si>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</si>
  <si>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</si>
  <si>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</si>
  <si>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</si>
  <si>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</si>
  <si>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</si>
  <si>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</si>
  <si>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</si>
  <si>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</si>
  <si>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</si>
  <si>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</si>
  <si>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</si>
  <si>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</si>
  <si>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</si>
  <si>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</si>
  <si>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</si>
  <si>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</si>
  <si>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</si>
  <si>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</si>
  <si>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</si>
  <si>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</si>
  <si>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</si>
  <si>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</si>
  <si>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</si>
  <si>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</si>
  <si>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</si>
  <si>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</si>
  <si>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</si>
  <si>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</si>
  <si>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</si>
  <si>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</si>
  <si>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</si>
  <si>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</si>
  <si>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</si>
  <si>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</si>
  <si>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</si>
  <si>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</si>
  <si>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</si>
  <si>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</si>
  <si>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</si>
  <si>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</si>
  <si>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</si>
  <si>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</si>
  <si>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</si>
  <si>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</si>
  <si>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</si>
  <si>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</si>
  <si>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</si>
  <si>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</si>
  <si>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</si>
  <si>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</si>
  <si>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</si>
  <si>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</si>
  <si>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</si>
  <si>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</si>
  <si>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</si>
  <si>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</si>
  <si>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</si>
  <si>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</si>
  <si>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</si>
  <si>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</si>
  <si>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</si>
  <si>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</si>
  <si>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</si>
  <si>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</si>
  <si>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</si>
  <si>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</si>
  <si>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</si>
  <si>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</si>
  <si>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</si>
  <si>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</si>
  <si>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</si>
  <si>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</si>
  <si>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</si>
  <si>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</si>
  <si>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</si>
  <si>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</si>
  <si>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</si>
  <si>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</si>
  <si>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</si>
  <si>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</si>
  <si>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</si>
  <si>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</si>
  <si>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</si>
  <si>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</si>
  <si>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</si>
  <si>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</si>
  <si>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</si>
  <si>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</si>
  <si>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</si>
  <si>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</si>
  <si>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</si>
  <si>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</si>
  <si>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</si>
  <si>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</si>
  <si>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</si>
  <si>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</si>
  <si>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</si>
  <si>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</si>
  <si>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</si>
  <si>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</si>
  <si>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</si>
  <si>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</si>
  <si>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</si>
  <si>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</si>
  <si>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</si>
  <si>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</si>
  <si>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</si>
  <si>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</si>
  <si>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</si>
  <si>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</si>
  <si>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</si>
  <si>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</si>
  <si>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</si>
  <si>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</si>
  <si>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</si>
  <si>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</si>
  <si>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</si>
  <si>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</si>
  <si>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</si>
  <si>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</si>
  <si>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</si>
  <si>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</si>
  <si>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</si>
  <si>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</si>
  <si>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</si>
  <si>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</si>
  <si>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</si>
  <si>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</si>
  <si>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</si>
  <si>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</si>
  <si>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</si>
  <si>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</si>
  <si>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</si>
  <si>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</si>
  <si>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</si>
  <si>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</si>
  <si>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</si>
  <si>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</si>
  <si>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</si>
  <si>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</si>
  <si>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</si>
  <si>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</si>
  <si>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</si>
  <si>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</si>
  <si>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</si>
  <si>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</si>
  <si>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</si>
  <si>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</si>
  <si>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</si>
  <si>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</si>
  <si>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</si>
  <si>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</si>
  <si>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</si>
  <si>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</si>
  <si>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</si>
  <si>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</si>
  <si>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</si>
  <si>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</si>
  <si>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</si>
  <si>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</si>
  <si>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</si>
  <si>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</si>
  <si>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</si>
  <si>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</si>
  <si>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</si>
  <si>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</si>
  <si>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</si>
  <si>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</si>
  <si>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</si>
  <si>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</si>
  <si>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</si>
  <si>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</si>
  <si>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</si>
  <si>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</si>
  <si>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</si>
  <si>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</si>
  <si>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</si>
  <si>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</si>
  <si>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</si>
  <si>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</si>
  <si>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</si>
  <si>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</si>
  <si>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</si>
  <si>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</si>
  <si>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</si>
  <si>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</si>
  <si>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</si>
  <si>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</si>
  <si>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</si>
  <si>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</si>
  <si>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</si>
  <si>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</si>
  <si>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</si>
  <si>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</si>
  <si>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</si>
  <si>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</si>
  <si>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</si>
  <si>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</si>
  <si>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</si>
  <si>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</si>
  <si>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</si>
  <si>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</si>
  <si>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</si>
  <si>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</si>
  <si>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</si>
  <si>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</si>
  <si>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</si>
  <si>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</si>
  <si>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</si>
  <si>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</si>
  <si>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</si>
  <si>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</si>
  <si>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</si>
  <si>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</si>
  <si>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</si>
  <si>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</si>
  <si>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</si>
  <si>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</si>
  <si>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</si>
  <si>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</si>
  <si>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</si>
  <si>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</si>
  <si>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</si>
  <si>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</si>
  <si>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</si>
  <si>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</si>
  <si>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</si>
  <si>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</si>
  <si>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</si>
  <si>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</si>
  <si>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</si>
  <si>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</si>
  <si>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</si>
  <si>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</si>
  <si>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</si>
  <si>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</si>
  <si>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</si>
  <si>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</si>
  <si>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</si>
  <si>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</si>
  <si>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</si>
  <si>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</si>
  <si>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</si>
  <si>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</si>
  <si>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</si>
  <si>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</si>
  <si>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</si>
  <si>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</si>
  <si>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</si>
  <si>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</si>
  <si>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</si>
  <si>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</si>
  <si>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</si>
  <si>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</si>
  <si>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</si>
  <si>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</si>
  <si>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</si>
  <si>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</si>
  <si>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</si>
  <si>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</si>
  <si>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</si>
  <si>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</si>
  <si>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</si>
  <si>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</si>
  <si>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</si>
  <si>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</si>
  <si>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</si>
  <si>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</si>
  <si>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</si>
  <si>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</si>
  <si>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</si>
  <si>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</si>
  <si>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</si>
  <si>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</si>
  <si>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</si>
  <si>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</si>
  <si>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</si>
  <si>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</si>
  <si>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</si>
  <si>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</si>
  <si>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</si>
  <si>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</si>
  <si>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</si>
  <si>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</si>
  <si>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</si>
  <si>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</si>
  <si>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</si>
  <si>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</si>
  <si>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</si>
  <si>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</si>
  <si>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</si>
  <si>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</si>
  <si>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</si>
  <si>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</si>
  <si>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</si>
  <si>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</si>
  <si>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</si>
  <si>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</si>
  <si>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</si>
  <si>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</si>
  <si>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</si>
  <si>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</si>
  <si>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</si>
  <si>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</si>
  <si>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</si>
  <si>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</si>
  <si>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</si>
  <si>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</si>
  <si>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</si>
  <si>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</si>
  <si>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</si>
  <si>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</si>
  <si>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</si>
  <si>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</si>
  <si>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</si>
  <si>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</si>
  <si>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</si>
  <si>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</si>
  <si>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</si>
  <si>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</si>
  <si>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</si>
  <si>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</si>
  <si>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</si>
  <si>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</si>
  <si>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</si>
  <si>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</si>
  <si>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</si>
  <si>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</si>
  <si>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</si>
  <si>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</si>
  <si>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</si>
  <si>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</si>
  <si>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</si>
  <si>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</si>
  <si>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</si>
  <si>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</si>
  <si>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</si>
  <si>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</si>
  <si>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</si>
  <si>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</si>
  <si>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</si>
  <si>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</si>
  <si>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</si>
  <si>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</si>
  <si>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</si>
  <si>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</si>
  <si>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</si>
  <si>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</si>
  <si>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</si>
  <si>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</si>
  <si>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</si>
  <si>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</si>
  <si>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</si>
  <si>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</si>
  <si>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</si>
  <si>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</si>
  <si>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</si>
  <si>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</si>
  <si>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</si>
  <si>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</si>
  <si>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</si>
  <si>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</si>
  <si>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</si>
  <si>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</si>
  <si>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</si>
  <si>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</si>
  <si>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</si>
  <si>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</si>
  <si>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</si>
  <si>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</si>
  <si>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</si>
  <si>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</si>
  <si>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</si>
  <si>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</si>
  <si>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</si>
  <si>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</si>
  <si>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</si>
  <si>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</si>
  <si>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</si>
  <si>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</si>
  <si>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</si>
  <si>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</si>
  <si>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</si>
  <si>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</si>
  <si>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</si>
  <si>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</si>
  <si>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</si>
  <si>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</si>
  <si>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</si>
  <si>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</si>
  <si>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</si>
  <si>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</si>
  <si>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</si>
  <si>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</si>
  <si>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</si>
  <si>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</si>
  <si>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</si>
  <si>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</si>
  <si>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</si>
  <si>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</si>
  <si>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</si>
  <si>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</si>
  <si>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</si>
  <si>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</si>
  <si>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</si>
  <si>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</si>
  <si>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</si>
  <si>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</si>
  <si>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</si>
  <si>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</si>
  <si>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</si>
  <si>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</si>
  <si>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</si>
  <si>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</si>
  <si>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</si>
  <si>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</si>
  <si>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</si>
  <si>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</si>
  <si>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</si>
  <si>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</si>
  <si>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</si>
  <si>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</si>
  <si>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</si>
  <si>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</si>
  <si>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</si>
  <si>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</si>
  <si>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</si>
  <si>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</si>
  <si>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</si>
  <si>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</si>
  <si>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</si>
  <si>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</si>
  <si>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</si>
  <si>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</si>
  <si>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</si>
  <si>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</si>
  <si>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</si>
  <si>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</si>
  <si>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</si>
  <si>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</si>
  <si>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</si>
  <si>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</si>
  <si>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</si>
  <si>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</si>
  <si>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</si>
  <si>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</si>
  <si>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</si>
  <si>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</si>
  <si>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</si>
  <si>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</si>
  <si>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</si>
  <si>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</si>
  <si>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</si>
  <si>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</si>
  <si>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</si>
  <si>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</si>
  <si>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</si>
  <si>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</si>
  <si>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</si>
  <si>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</si>
  <si>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</si>
  <si>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</si>
  <si>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</si>
  <si>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</si>
  <si>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</si>
  <si>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</si>
  <si>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</si>
  <si>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</si>
  <si>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</si>
  <si>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</si>
  <si>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</si>
  <si>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</si>
  <si>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</si>
  <si>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</si>
  <si>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</si>
  <si>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</si>
  <si>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</si>
  <si>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</si>
  <si>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</si>
  <si>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</si>
  <si>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</si>
  <si>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</si>
  <si>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</si>
  <si>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</si>
  <si>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</si>
  <si>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</si>
  <si>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</si>
  <si>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</si>
  <si>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</si>
  <si>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</si>
  <si>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</si>
  <si>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</si>
  <si>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</si>
  <si>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</si>
  <si>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</si>
  <si>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</si>
  <si>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</si>
  <si>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</si>
  <si>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</si>
  <si>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</si>
  <si>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</si>
  <si>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</si>
  <si>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</si>
  <si>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</si>
  <si>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</si>
  <si>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</si>
  <si>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</si>
  <si>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</si>
  <si>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</si>
  <si>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</si>
  <si>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</si>
  <si>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</si>
  <si>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</si>
  <si>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</si>
  <si>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</si>
  <si>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</si>
  <si>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</si>
  <si>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</si>
  <si>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</si>
  <si>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</si>
  <si>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</si>
  <si>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</si>
  <si>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</si>
  <si>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</si>
  <si>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</si>
  <si>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</si>
  <si>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</si>
  <si>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</si>
  <si>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</si>
  <si>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</si>
  <si>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</si>
  <si>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</si>
  <si>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</si>
  <si>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</si>
  <si>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</si>
  <si>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</si>
  <si>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</si>
  <si>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</si>
  <si>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</si>
  <si>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</si>
  <si>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</si>
  <si>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</si>
  <si>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</si>
  <si>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</si>
  <si>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</si>
  <si>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</si>
  <si>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</si>
  <si>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</si>
  <si>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</si>
  <si>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</si>
  <si>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</si>
  <si>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</si>
  <si>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</si>
  <si>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</si>
  <si>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</si>
  <si>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</si>
  <si>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</si>
  <si>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</si>
  <si>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</si>
  <si>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</si>
  <si>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</si>
  <si>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</si>
  <si>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</si>
  <si>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</si>
  <si>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</si>
  <si>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</si>
  <si>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</si>
  <si>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</si>
  <si>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</si>
  <si>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</si>
  <si>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</si>
  <si>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</si>
  <si>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</si>
  <si>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</si>
  <si>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</si>
  <si>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</si>
  <si>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</si>
  <si>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</si>
  <si>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</si>
  <si>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</si>
  <si>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</si>
  <si>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</si>
  <si>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</si>
  <si>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</si>
  <si>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</si>
  <si>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</si>
  <si>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</si>
  <si>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</si>
  <si>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</si>
  <si>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</si>
  <si>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</si>
  <si>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</si>
  <si>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</si>
  <si>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</si>
  <si>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</si>
  <si>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</si>
  <si>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</si>
  <si>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</si>
  <si>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</si>
  <si>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</si>
  <si>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</si>
  <si>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</si>
  <si>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</si>
  <si>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</si>
  <si>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</si>
  <si>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</si>
  <si>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</si>
  <si>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</si>
  <si>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</si>
  <si>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</si>
  <si>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</si>
  <si>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</si>
  <si>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</si>
  <si>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</si>
  <si>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</si>
  <si>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</si>
  <si>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</si>
  <si>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</si>
  <si>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</si>
  <si>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</si>
  <si>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</si>
  <si>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</si>
  <si>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</si>
  <si>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</si>
  <si>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</si>
  <si>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</si>
  <si>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</si>
  <si>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</si>
  <si>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</si>
  <si>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</si>
  <si>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</si>
  <si>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</si>
  <si>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</si>
  <si>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</si>
  <si>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</si>
  <si>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</si>
  <si>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</si>
  <si>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</si>
  <si>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</si>
  <si>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</si>
  <si>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</si>
  <si>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</si>
  <si>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</si>
  <si>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</si>
  <si>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</si>
  <si>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</si>
  <si>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</si>
  <si>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</si>
  <si>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</si>
  <si>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</si>
  <si>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</si>
  <si>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</si>
  <si>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</si>
  <si>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</si>
  <si>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</si>
  <si>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</si>
  <si>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</si>
  <si>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</si>
  <si>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</si>
  <si>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</si>
  <si>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</si>
  <si>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</si>
  <si>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</si>
  <si>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</si>
  <si>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</si>
  <si>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</si>
  <si>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</si>
  <si>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</si>
  <si>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</si>
  <si>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</si>
  <si>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</si>
  <si>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</si>
  <si>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</si>
  <si>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</si>
  <si>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</si>
  <si>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</si>
  <si>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</si>
  <si>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</si>
  <si>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</si>
  <si>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</si>
  <si>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</si>
  <si>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</si>
  <si>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</si>
  <si>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</si>
  <si>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</si>
  <si>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</si>
  <si>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</si>
  <si>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</si>
  <si>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</si>
  <si>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</si>
  <si>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</si>
  <si>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</si>
  <si>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</si>
  <si>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</si>
  <si>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</si>
  <si>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</si>
  <si>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</si>
  <si>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</si>
  <si>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</si>
  <si>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</si>
  <si>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</si>
  <si>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</si>
  <si>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</si>
  <si>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</si>
  <si>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</si>
  <si>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</si>
  <si>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</si>
  <si>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</si>
  <si>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</si>
  <si>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</si>
  <si>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</si>
  <si>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</si>
  <si>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</si>
  <si>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</si>
  <si>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</si>
  <si>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</si>
  <si>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</si>
  <si>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</si>
  <si>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</si>
  <si>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</si>
  <si>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</si>
  <si>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</si>
  <si>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</si>
  <si>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</si>
  <si>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</si>
  <si>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</si>
  <si>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</si>
  <si>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</si>
  <si>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</si>
  <si>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</si>
  <si>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</si>
  <si>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</si>
  <si>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</si>
  <si>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</si>
  <si>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</si>
  <si>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</si>
  <si>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</si>
  <si>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</si>
  <si>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</si>
  <si>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</si>
  <si>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</si>
  <si>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</si>
  <si>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</si>
  <si>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</si>
  <si>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</si>
  <si>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</si>
  <si>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</si>
  <si>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</si>
  <si>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</si>
  <si>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</si>
  <si>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</si>
  <si>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</si>
  <si>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</si>
  <si>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</si>
  <si>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</si>
  <si>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</si>
  <si>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</si>
  <si>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</si>
  <si>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</si>
  <si>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</si>
  <si>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</si>
  <si>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</si>
  <si>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</si>
  <si>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</si>
  <si>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</si>
  <si>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</si>
  <si>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</si>
  <si>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</si>
  <si>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</si>
  <si>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</si>
  <si>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</si>
  <si>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</si>
  <si>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</si>
  <si>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</si>
  <si>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</si>
  <si>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</si>
  <si>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</si>
  <si>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</si>
  <si>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</si>
  <si>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</si>
  <si>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</si>
  <si>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</si>
  <si>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</si>
  <si>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</si>
  <si>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</si>
  <si>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</si>
  <si>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</si>
  <si>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</si>
  <si>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</si>
  <si>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</si>
  <si>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</si>
  <si>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</si>
  <si>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</si>
  <si>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</si>
  <si>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</si>
  <si>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</si>
  <si>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</si>
  <si>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</si>
  <si>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</si>
  <si>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</si>
  <si>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</si>
  <si>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</si>
  <si>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</si>
  <si>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</si>
  <si>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</si>
  <si>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</si>
  <si>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</si>
  <si>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</si>
  <si>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</si>
  <si>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</si>
  <si>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</si>
  <si>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</si>
  <si>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</si>
  <si>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</si>
  <si>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</si>
  <si>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</si>
  <si>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</si>
  <si>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</si>
  <si>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</si>
  <si>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</si>
  <si>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</si>
  <si>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</si>
  <si>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</si>
  <si>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</si>
  <si>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</si>
  <si>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</si>
  <si>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</si>
  <si>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</si>
  <si>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</si>
  <si>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</si>
  <si>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</si>
  <si>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</si>
  <si>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</si>
  <si>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</si>
  <si>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</si>
  <si>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</si>
  <si>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</si>
  <si>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</si>
  <si>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</si>
  <si>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</si>
  <si>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</si>
  <si>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</si>
  <si>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</si>
  <si>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</si>
  <si>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</si>
  <si>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</si>
  <si>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</si>
  <si>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</si>
  <si>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</si>
  <si>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</si>
  <si>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</si>
  <si>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</si>
  <si>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</si>
  <si>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</si>
  <si>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</si>
  <si>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</si>
  <si>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</si>
  <si>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</si>
  <si>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</si>
  <si>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</si>
  <si>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</si>
  <si>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</si>
  <si>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</si>
  <si>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</si>
  <si>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</si>
  <si>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</si>
  <si>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</si>
  <si>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</si>
  <si>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</si>
  <si>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</si>
  <si>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</si>
  <si>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</si>
  <si>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</si>
  <si>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</si>
  <si>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</si>
  <si>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</si>
  <si>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</si>
  <si>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</si>
  <si>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</si>
  <si>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</si>
  <si>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</si>
  <si>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</si>
  <si>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</si>
  <si>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</si>
  <si>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</si>
  <si>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</si>
  <si>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</si>
  <si>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</si>
  <si>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</si>
  <si>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</si>
  <si>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</si>
  <si>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</si>
  <si>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</si>
  <si>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</si>
  <si>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</si>
  <si>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</si>
  <si>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</si>
  <si>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</si>
  <si>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</si>
  <si>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</si>
  <si>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</si>
  <si>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</si>
  <si>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</si>
  <si>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</si>
  <si>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</si>
  <si>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</si>
  <si>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</si>
  <si>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</si>
  <si>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</si>
  <si>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</si>
  <si>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</si>
  <si>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</si>
  <si>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</si>
  <si>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</si>
  <si>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</si>
  <si>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</si>
  <si>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</si>
  <si>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</si>
  <si>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</si>
  <si>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</si>
  <si>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</si>
  <si>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</si>
  <si>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</si>
  <si>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</si>
  <si>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</si>
  <si>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</si>
  <si>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</si>
  <si>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</si>
  <si>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</si>
  <si>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</si>
  <si>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</si>
  <si>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</si>
  <si>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</si>
  <si>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</si>
  <si>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</si>
  <si>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</si>
  <si>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</si>
  <si>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</si>
  <si>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</si>
  <si>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</si>
  <si>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</si>
  <si>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</si>
  <si>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</si>
  <si>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</si>
  <si>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</si>
  <si>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</si>
  <si>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</si>
  <si>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</si>
  <si>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</si>
  <si>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</si>
  <si>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</si>
  <si>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</si>
  <si>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</si>
  <si>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</si>
  <si>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</si>
  <si>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</si>
  <si>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</si>
  <si>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</si>
  <si>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</si>
  <si>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</si>
  <si>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</si>
  <si>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</si>
  <si>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</si>
  <si>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</si>
  <si>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</si>
  <si>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</si>
  <si>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</si>
  <si>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</si>
  <si>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</si>
  <si>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</si>
  <si>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</si>
  <si>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</si>
  <si>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</si>
  <si>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</si>
  <si>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</si>
  <si>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</si>
  <si>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</si>
  <si>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</si>
  <si>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</si>
  <si>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</si>
  <si>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</si>
  <si>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</si>
  <si>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</si>
  <si>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</si>
  <si>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</si>
  <si>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</si>
  <si>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</si>
  <si>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</si>
  <si>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</si>
  <si>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</si>
  <si>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</si>
  <si>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</si>
  <si>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</si>
  <si>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</si>
  <si>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</si>
  <si>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</si>
  <si>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</si>
  <si>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</si>
  <si>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</si>
  <si>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</si>
  <si>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</si>
  <si>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</si>
  <si>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</si>
  <si>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</si>
  <si>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</si>
  <si>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</si>
  <si>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</si>
  <si>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</si>
  <si>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</si>
  <si>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</si>
  <si>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</si>
  <si>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</si>
  <si>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</si>
  <si>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</si>
  <si>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</si>
  <si>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</si>
  <si>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</si>
  <si>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</si>
  <si>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</si>
  <si>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</si>
  <si>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</si>
  <si>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</si>
  <si>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</si>
  <si>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</si>
  <si>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</si>
  <si>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</si>
  <si>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</si>
  <si>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</si>
  <si>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</si>
  <si>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</si>
  <si>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</si>
  <si>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</si>
  <si>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</si>
  <si>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</si>
  <si>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</si>
  <si>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</si>
  <si>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</si>
  <si>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</si>
  <si>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</si>
  <si>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</si>
  <si>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</si>
  <si>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</si>
  <si>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</si>
  <si>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</si>
  <si>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</si>
  <si>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</si>
  <si>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</si>
  <si>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</si>
  <si>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</si>
  <si>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</si>
  <si>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</si>
  <si>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</si>
  <si>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</si>
  <si>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</si>
  <si>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</si>
  <si>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</si>
  <si>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</si>
  <si>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</si>
  <si>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</si>
  <si>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</si>
  <si>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</si>
  <si>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</si>
  <si>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</si>
  <si>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</si>
  <si>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</si>
  <si>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</si>
  <si>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</si>
  <si>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</si>
  <si>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</si>
  <si>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</si>
  <si>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</si>
  <si>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</si>
  <si>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</si>
  <si>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</si>
  <si>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</si>
  <si>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</si>
  <si>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</si>
  <si>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</si>
  <si>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</si>
  <si>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</si>
  <si>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</si>
  <si>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</si>
  <si>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</si>
  <si>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</si>
  <si>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</si>
  <si>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</si>
  <si>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</si>
  <si>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</si>
  <si>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</si>
  <si>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</si>
  <si>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</si>
  <si>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</si>
  <si>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</si>
  <si>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</si>
  <si>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</si>
  <si>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</si>
  <si>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</si>
  <si>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</si>
  <si>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</si>
  <si>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</si>
  <si>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</si>
  <si>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</si>
  <si>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</si>
  <si>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</si>
  <si>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</si>
  <si>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</si>
  <si>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</si>
  <si>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</si>
  <si>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</si>
  <si>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</si>
  <si>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</si>
  <si>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</si>
  <si>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</si>
  <si>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</si>
  <si>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</si>
  <si>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</si>
  <si>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</si>
  <si>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</si>
  <si>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</si>
  <si>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</si>
  <si>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</si>
  <si>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</si>
  <si>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</si>
  <si>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</si>
  <si>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</si>
  <si>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</si>
  <si>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</si>
  <si>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</si>
  <si>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</si>
  <si>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</si>
  <si>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</si>
  <si>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</si>
  <si>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</si>
  <si>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</si>
  <si>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</si>
  <si>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</si>
  <si>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</si>
  <si>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</si>
  <si>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</si>
  <si>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</si>
  <si>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</si>
  <si>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</si>
  <si>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</si>
  <si>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</si>
  <si>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</si>
  <si>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</si>
  <si>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</si>
  <si>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</si>
  <si>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</si>
  <si>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</si>
  <si>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</si>
  <si>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</si>
  <si>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</si>
  <si>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</si>
  <si>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</si>
  <si>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</si>
  <si>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</si>
  <si>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</si>
  <si>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</si>
  <si>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</si>
  <si>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</si>
  <si>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</si>
  <si>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</si>
  <si>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</si>
  <si>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</si>
  <si>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</si>
  <si>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</si>
  <si>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</si>
  <si>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</si>
  <si>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</si>
  <si>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</si>
  <si>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</si>
  <si>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</si>
  <si>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</si>
  <si>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</si>
  <si>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</si>
  <si>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</si>
  <si>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</si>
  <si>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</si>
  <si>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</si>
  <si>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</si>
  <si>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</si>
  <si>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</si>
  <si>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</si>
  <si>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</si>
  <si>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</si>
  <si>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</si>
  <si>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</si>
  <si>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</si>
  <si>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</si>
  <si>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</si>
  <si>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</si>
  <si>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</si>
  <si>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</si>
  <si>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</si>
  <si>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</si>
  <si>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</si>
  <si>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</si>
  <si>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</si>
  <si>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</si>
  <si>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</si>
  <si>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</si>
  <si>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</si>
  <si>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</si>
  <si>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</si>
  <si>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</si>
  <si>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</si>
  <si>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</si>
  <si>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</si>
  <si>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</si>
  <si>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</si>
  <si>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</si>
  <si>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</si>
  <si>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</si>
  <si>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</si>
  <si>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</si>
  <si>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</si>
  <si>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</si>
  <si>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</si>
  <si>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</si>
  <si>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</si>
  <si>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</si>
  <si>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</si>
  <si>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</si>
  <si>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</si>
  <si>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</si>
  <si>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</si>
  <si>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</si>
  <si>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</si>
  <si>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</si>
  <si>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</si>
  <si>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</si>
  <si>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</si>
  <si>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</si>
  <si>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</si>
  <si>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</si>
  <si>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</si>
  <si>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</si>
  <si>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</si>
  <si>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</si>
  <si>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</si>
  <si>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</si>
  <si>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</si>
  <si>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</si>
  <si>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</si>
  <si>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</si>
  <si>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</si>
  <si>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</si>
  <si>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</si>
  <si>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</si>
  <si>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</si>
  <si>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</si>
  <si>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</si>
  <si>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</si>
  <si>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</si>
  <si>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</si>
  <si>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</si>
  <si>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</si>
  <si>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</si>
  <si>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</si>
  <si>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</si>
  <si>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</si>
  <si>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</si>
  <si>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</si>
  <si>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</si>
  <si>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</si>
  <si>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</si>
  <si>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</si>
  <si>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</si>
  <si>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</si>
  <si>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</si>
  <si>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</si>
  <si>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</si>
  <si>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</si>
  <si>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</si>
  <si>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</si>
  <si>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</si>
  <si>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</si>
  <si>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</si>
  <si>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</si>
  <si>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</si>
  <si>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</si>
  <si>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</si>
  <si>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</si>
  <si>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</si>
  <si>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</si>
  <si>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</si>
  <si>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</si>
  <si>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</si>
  <si>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</si>
  <si>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</si>
  <si>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</si>
  <si>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</si>
  <si>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</si>
  <si>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</si>
  <si>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</si>
  <si>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</si>
  <si>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</si>
  <si>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</si>
  <si>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</si>
  <si>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</si>
  <si>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</si>
  <si>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</si>
  <si>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</si>
  <si>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</si>
  <si>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</si>
  <si>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</si>
  <si>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</si>
  <si>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</si>
  <si>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</si>
  <si>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</si>
  <si>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</si>
  <si>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</si>
  <si>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</si>
  <si>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</si>
  <si>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</si>
  <si>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</si>
  <si>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</si>
  <si>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</si>
  <si>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</si>
  <si>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</si>
  <si>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</si>
  <si>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</si>
  <si>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</si>
  <si>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</si>
  <si>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</si>
  <si>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</si>
  <si>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</si>
  <si>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</si>
  <si>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</si>
  <si>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</si>
  <si>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</si>
  <si>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</si>
  <si>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</si>
  <si>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</si>
  <si>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</si>
  <si>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</si>
  <si>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</si>
  <si>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</si>
  <si>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</si>
  <si>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</si>
  <si>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</si>
  <si>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</si>
  <si>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</si>
  <si>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</si>
  <si>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</si>
  <si>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</si>
  <si>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</si>
  <si>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</si>
  <si>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</si>
  <si>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</si>
  <si>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</si>
  <si>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</si>
  <si>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</si>
  <si>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</si>
  <si>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</si>
  <si>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</si>
  <si>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</si>
  <si>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</si>
  <si>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</si>
  <si>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</si>
  <si>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</si>
  <si>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</si>
  <si>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</si>
  <si>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</si>
  <si>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</si>
  <si>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</si>
  <si>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</si>
  <si>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</si>
  <si>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</si>
  <si>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</si>
  <si>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</si>
  <si>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</si>
  <si>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</si>
  <si>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</si>
  <si>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</si>
  <si>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</si>
  <si>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</si>
  <si>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</si>
  <si>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</si>
  <si>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</si>
  <si>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</si>
  <si>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</si>
  <si>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</si>
  <si>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</si>
  <si>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</si>
  <si>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</si>
  <si>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</si>
  <si>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</si>
  <si>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</si>
  <si>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</si>
  <si>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</si>
  <si>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</si>
  <si>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</si>
  <si>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</si>
  <si>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</si>
  <si>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</si>
  <si>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</si>
  <si>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</si>
  <si>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</si>
  <si>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</si>
  <si>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</si>
  <si>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</si>
  <si>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</si>
  <si>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</si>
  <si>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</si>
  <si>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</si>
  <si>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</si>
  <si>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</si>
  <si>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</si>
  <si>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</si>
  <si>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</si>
  <si>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</si>
  <si>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</si>
  <si>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</si>
  <si>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</si>
  <si>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</si>
  <si>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</si>
  <si>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</si>
  <si>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</si>
  <si>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</si>
  <si>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</si>
  <si>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</si>
  <si>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</si>
  <si>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</si>
  <si>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</si>
  <si>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</si>
  <si>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</si>
  <si>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</si>
  <si>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</si>
  <si>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</si>
  <si>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</si>
  <si>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</si>
  <si>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</si>
  <si>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</si>
  <si>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</si>
  <si>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</si>
  <si>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</si>
  <si>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</si>
  <si>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</si>
  <si>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</si>
  <si>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</si>
  <si>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</si>
  <si>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</si>
  <si>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</si>
  <si>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</si>
  <si>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</si>
  <si>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</si>
  <si>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</si>
  <si>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</si>
  <si>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</si>
  <si>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</si>
  <si>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</si>
  <si>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</si>
  <si>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</si>
  <si>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</si>
  <si>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</si>
  <si>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</si>
  <si>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</si>
  <si>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</si>
  <si>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</si>
  <si>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</si>
  <si>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</si>
  <si>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</si>
  <si>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</si>
  <si>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</si>
  <si>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</si>
  <si>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</si>
  <si>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</si>
  <si>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</si>
  <si>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</si>
  <si>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</si>
  <si>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</si>
  <si>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</si>
  <si>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</si>
  <si>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</si>
  <si>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</si>
  <si>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</si>
  <si>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</si>
  <si>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</si>
  <si>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</si>
  <si>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</si>
  <si>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</si>
  <si>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</si>
  <si>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</si>
  <si>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</si>
  <si>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</si>
  <si>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</si>
  <si>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</si>
  <si>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</si>
  <si>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</si>
  <si>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</si>
  <si>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</si>
  <si>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</si>
  <si>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</si>
  <si>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</si>
  <si>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</si>
  <si>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</si>
  <si>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</si>
  <si>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</si>
  <si>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</si>
  <si>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</si>
  <si>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</si>
  <si>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</si>
  <si>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</si>
  <si>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</si>
  <si>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</si>
  <si>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</si>
  <si>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</si>
  <si>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</si>
  <si>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</si>
  <si>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</si>
  <si>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</si>
  <si>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</si>
  <si>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</si>
  <si>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</si>
  <si>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</si>
  <si>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</si>
  <si>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</si>
  <si>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</si>
  <si>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</si>
  <si>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</si>
  <si>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</si>
  <si>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</si>
  <si>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</si>
  <si>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</si>
  <si>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</si>
  <si>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</si>
  <si>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</si>
  <si>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</si>
  <si>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</si>
  <si>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</si>
  <si>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</si>
  <si>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</si>
  <si>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</si>
  <si>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</si>
  <si>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</si>
  <si>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</si>
  <si>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</si>
  <si>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</si>
  <si>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</si>
  <si>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</si>
  <si>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</si>
  <si>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</si>
  <si>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</si>
  <si>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</si>
  <si>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</si>
  <si>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</si>
  <si>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</si>
  <si>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</si>
  <si>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</si>
  <si>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</si>
  <si>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</si>
  <si>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</si>
  <si>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</si>
  <si>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</si>
  <si>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</si>
  <si>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</si>
  <si>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</si>
  <si>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</si>
  <si>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</si>
  <si>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</si>
  <si>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</si>
  <si>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</si>
  <si>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</si>
  <si>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</si>
  <si>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</si>
  <si>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</si>
  <si>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</si>
  <si>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</si>
  <si>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</si>
  <si>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</si>
  <si>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</si>
  <si>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</si>
  <si>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</si>
  <si>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</si>
  <si>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</si>
  <si>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</si>
  <si>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</si>
  <si>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</si>
  <si>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</si>
  <si>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</si>
  <si>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</si>
  <si>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</si>
  <si>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</si>
  <si>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</si>
  <si>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</si>
  <si>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</si>
  <si>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</si>
  <si>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</si>
  <si>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</si>
  <si>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</si>
  <si>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</si>
  <si>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</si>
  <si>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</si>
  <si>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</si>
  <si>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</si>
  <si>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</si>
  <si>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</si>
  <si>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</si>
  <si>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</si>
  <si>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</si>
  <si>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</si>
  <si>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</si>
  <si>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</si>
  <si>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</si>
  <si>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</si>
  <si>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</si>
  <si>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</si>
  <si>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</si>
  <si>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</si>
  <si>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</si>
  <si>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</si>
  <si>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</si>
  <si>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</si>
  <si>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</si>
  <si>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</si>
  <si>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</si>
  <si>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</si>
  <si>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</si>
  <si>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</si>
  <si>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</si>
  <si>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</si>
  <si>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</si>
  <si>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</si>
  <si>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</si>
  <si>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</si>
  <si>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</si>
  <si>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</si>
  <si>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</si>
  <si>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</si>
  <si>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</si>
  <si>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</si>
  <si>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</si>
  <si>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</si>
  <si>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</si>
  <si>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</si>
  <si>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</si>
  <si>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</si>
  <si>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</si>
  <si>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</si>
  <si>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</si>
  <si>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</si>
  <si>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</si>
  <si>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</si>
  <si>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</si>
  <si>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</si>
  <si>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</si>
  <si>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</si>
  <si>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</si>
  <si>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</si>
  <si>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</si>
  <si>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</si>
  <si>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</si>
  <si>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</si>
  <si>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</si>
  <si>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</si>
  <si>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</si>
  <si>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</si>
  <si>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</si>
  <si>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</si>
  <si>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</si>
  <si>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</si>
  <si>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</si>
  <si>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</si>
  <si>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</si>
  <si>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</si>
  <si>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</si>
  <si>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</si>
  <si>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</si>
  <si>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</si>
  <si>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</si>
  <si>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</si>
  <si>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</si>
  <si>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</si>
  <si>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</si>
  <si>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</si>
  <si>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</si>
  <si>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</si>
  <si>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</si>
  <si>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</si>
  <si>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</si>
  <si>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</si>
  <si>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</si>
  <si>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</si>
  <si>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</si>
  <si>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</si>
  <si>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</si>
  <si>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</si>
  <si>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</si>
  <si>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</si>
  <si>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</si>
  <si>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</si>
  <si>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</si>
  <si>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</si>
  <si>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</si>
  <si>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</si>
  <si>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</si>
  <si>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</si>
  <si>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</si>
  <si>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</si>
  <si>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</si>
  <si>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</si>
  <si>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</si>
  <si>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</si>
  <si>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</si>
  <si>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</si>
  <si>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</si>
  <si>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</si>
  <si>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</si>
  <si>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</si>
  <si>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</si>
  <si>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</si>
  <si>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</si>
  <si>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</si>
  <si>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</si>
  <si>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</si>
  <si>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</si>
  <si>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</si>
  <si>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</si>
  <si>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</si>
  <si>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</si>
  <si>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</si>
  <si>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</si>
  <si>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</si>
  <si>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</si>
  <si>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</si>
  <si>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</si>
  <si>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</si>
  <si>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</si>
  <si>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</si>
  <si>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</si>
  <si>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</si>
  <si>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</si>
  <si>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</si>
  <si>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</si>
  <si>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</si>
  <si>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</si>
  <si>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</si>
  <si>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</si>
  <si>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</si>
  <si>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</si>
  <si>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</si>
  <si>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</si>
  <si>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</si>
  <si>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</si>
  <si>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</si>
  <si>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</si>
  <si>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</si>
  <si>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</si>
  <si>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</si>
  <si>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</si>
  <si>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</si>
  <si>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</si>
  <si>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</si>
  <si>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</si>
  <si>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</si>
  <si>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</si>
  <si>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</si>
  <si>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</si>
  <si>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</si>
  <si>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</si>
  <si>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</si>
  <si>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</si>
  <si>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</si>
  <si>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</si>
  <si>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</si>
  <si>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</si>
  <si>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</si>
  <si>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</si>
  <si>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</si>
  <si>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</si>
  <si>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</si>
  <si>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</si>
  <si>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</si>
  <si>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</si>
  <si>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</si>
  <si>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</si>
  <si>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</si>
  <si>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</si>
  <si>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</si>
  <si>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</si>
  <si>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</si>
  <si>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</si>
  <si>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</si>
  <si>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</si>
  <si>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</si>
  <si>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</si>
  <si>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</si>
  <si>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</si>
  <si>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</si>
  <si>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</si>
  <si>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</si>
  <si>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</si>
  <si>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</si>
  <si>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</si>
  <si>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</si>
  <si>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</si>
  <si>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</si>
  <si>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</si>
  <si>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</si>
  <si>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</si>
  <si>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</si>
  <si>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</si>
  <si>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</si>
  <si>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</si>
  <si>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</si>
  <si>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</si>
  <si>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</si>
  <si>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</si>
  <si>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</si>
  <si>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</si>
  <si>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</si>
  <si>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</si>
  <si>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</si>
  <si>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</si>
  <si>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</si>
  <si>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</si>
  <si>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</si>
  <si>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</si>
  <si>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</si>
  <si>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</si>
  <si>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</si>
  <si>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</si>
  <si>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</si>
  <si>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</si>
  <si>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</si>
  <si>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</si>
  <si>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</si>
  <si>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</si>
  <si>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</si>
  <si>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</si>
  <si>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</si>
  <si>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</si>
  <si>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</si>
  <si>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</si>
  <si>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</si>
  <si>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</si>
  <si>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</si>
  <si>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</si>
  <si>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</si>
  <si>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</si>
  <si>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</si>
  <si>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</si>
  <si>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</si>
  <si>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</si>
  <si>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</si>
  <si>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</si>
  <si>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</si>
  <si>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</si>
  <si>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</si>
  <si>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</si>
  <si>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</si>
  <si>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</si>
  <si>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</si>
  <si>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</si>
  <si>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</si>
  <si>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</si>
  <si>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</si>
  <si>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</si>
  <si>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</si>
  <si>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</si>
  <si>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</si>
  <si>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</si>
  <si>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</si>
  <si>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</si>
  <si>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</si>
  <si>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</si>
  <si>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</si>
  <si>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</si>
  <si>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</si>
  <si>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</si>
  <si>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</si>
  <si>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</si>
  <si>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</si>
  <si>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</si>
  <si>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</si>
  <si>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</si>
  <si>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</si>
  <si>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</si>
  <si>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</si>
  <si>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</si>
  <si>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</si>
  <si>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</si>
  <si>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</si>
  <si>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</si>
  <si>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</si>
  <si>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</si>
  <si>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</si>
  <si>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</si>
  <si>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</si>
  <si>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</si>
  <si>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</si>
  <si>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</si>
  <si>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</si>
  <si>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</si>
  <si>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</si>
  <si>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</si>
  <si>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</si>
  <si>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</si>
  <si>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</si>
  <si>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</si>
  <si>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</si>
  <si>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</si>
  <si>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</si>
  <si>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</si>
  <si>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</si>
  <si>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</si>
  <si>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</si>
  <si>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</si>
  <si>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</si>
  <si>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</si>
  <si>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</si>
  <si>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</si>
  <si>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</si>
  <si>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</si>
  <si>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</si>
  <si>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</si>
  <si>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</si>
  <si>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</si>
  <si>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</si>
  <si>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</si>
  <si>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</si>
  <si>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</si>
  <si>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</si>
  <si>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</si>
  <si>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</si>
  <si>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</si>
  <si>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</si>
  <si>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</si>
  <si>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</si>
  <si>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</si>
  <si>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</si>
  <si>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</si>
  <si>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</si>
  <si>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</si>
  <si>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</si>
  <si>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</si>
  <si>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</si>
  <si>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</si>
  <si>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</si>
  <si>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</si>
  <si>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</si>
  <si>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</si>
  <si>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</si>
  <si>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</si>
  <si>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</si>
  <si>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</si>
  <si>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</si>
  <si>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</si>
  <si>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</si>
  <si>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</si>
  <si>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</si>
  <si>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</si>
  <si>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</si>
  <si>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</si>
  <si>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</si>
  <si>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</si>
  <si>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</si>
  <si>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</si>
  <si>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</si>
  <si>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</si>
  <si>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</si>
  <si>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</si>
  <si>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</si>
  <si>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</si>
  <si>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</si>
  <si>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</si>
  <si>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</si>
  <si>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</si>
  <si>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</si>
  <si>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</si>
  <si>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</si>
  <si>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</si>
  <si>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</si>
  <si>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</si>
  <si>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</si>
  <si>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</si>
  <si>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</si>
  <si>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</si>
  <si>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</si>
  <si>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</si>
  <si>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</si>
  <si>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</si>
  <si>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</si>
  <si>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</si>
  <si>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</si>
  <si>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</si>
  <si>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</si>
  <si>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</si>
  <si>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</si>
  <si>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</si>
  <si>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</si>
  <si>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</si>
  <si>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</si>
  <si>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</si>
  <si>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</si>
  <si>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</si>
  <si>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</si>
  <si>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</si>
  <si>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</si>
  <si>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</si>
  <si>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</si>
  <si>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</si>
  <si>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</si>
  <si>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</si>
  <si>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</si>
  <si>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</si>
  <si>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</si>
  <si>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</si>
  <si>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</si>
  <si>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</si>
  <si>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</si>
  <si>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</si>
  <si>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</si>
  <si>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</si>
  <si>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</si>
  <si>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</si>
  <si>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</si>
  <si>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</si>
  <si>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</si>
  <si>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</si>
  <si>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</si>
  <si>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</si>
  <si>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</si>
  <si>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</si>
  <si>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</si>
  <si>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</si>
  <si>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</si>
  <si>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</si>
  <si>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</si>
  <si>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</si>
  <si>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</si>
  <si>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</si>
  <si>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</si>
  <si>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</si>
  <si>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</si>
  <si>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</si>
  <si>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</si>
  <si>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</si>
  <si>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</si>
  <si>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</si>
  <si>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</si>
  <si>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</si>
  <si>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</si>
  <si>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</si>
  <si>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</si>
  <si>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</si>
  <si>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</si>
  <si>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</si>
  <si>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</si>
  <si>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</si>
  <si>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</si>
  <si>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</si>
  <si>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</si>
  <si>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</si>
  <si>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</si>
  <si>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</si>
  <si>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</si>
  <si>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</si>
  <si>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</si>
  <si>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</si>
  <si>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</si>
  <si>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</si>
  <si>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</si>
  <si>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</si>
  <si>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</si>
  <si>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</si>
  <si>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</si>
  <si>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</si>
  <si>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</si>
  <si>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</si>
  <si>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</si>
  <si>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</si>
  <si>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</si>
  <si>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</si>
  <si>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</si>
  <si>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</si>
  <si>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</si>
  <si>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</si>
  <si>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</si>
  <si>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</si>
  <si>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</si>
  <si>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</si>
  <si>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</si>
  <si>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</si>
  <si>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</si>
  <si>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</si>
  <si>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</si>
  <si>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</si>
  <si>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</si>
  <si>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</si>
  <si>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</si>
  <si>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</si>
  <si>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</si>
  <si>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</si>
  <si>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</si>
  <si>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</si>
  <si>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</si>
  <si>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</si>
  <si>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</si>
  <si>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</si>
  <si>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</si>
  <si>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</si>
  <si>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</si>
  <si>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</si>
  <si>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</si>
  <si>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</si>
  <si>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</si>
  <si>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</si>
  <si>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</si>
  <si>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</si>
  <si>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</si>
  <si>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</si>
  <si>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</si>
  <si>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</si>
  <si>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</si>
  <si>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</si>
  <si>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</si>
  <si>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</si>
  <si>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</si>
  <si>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</si>
  <si>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</si>
  <si>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</si>
  <si>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</si>
  <si>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</si>
  <si>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</si>
  <si>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</si>
  <si>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</si>
  <si>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</si>
  <si>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</si>
  <si>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</si>
  <si>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</si>
  <si>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</si>
  <si>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</si>
  <si>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</si>
  <si>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</si>
  <si>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</si>
  <si>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</si>
  <si>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</si>
  <si>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</si>
  <si>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</si>
  <si>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</si>
  <si>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</si>
  <si>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</si>
  <si>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</si>
  <si>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</si>
  <si>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</si>
  <si>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</si>
  <si>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</si>
  <si>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</si>
  <si>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</si>
  <si>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</si>
  <si>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</si>
  <si>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</si>
  <si>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</si>
  <si>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</si>
  <si>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</si>
  <si>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</si>
  <si>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</si>
  <si>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</si>
  <si>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</si>
  <si>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</si>
  <si>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</si>
  <si>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</si>
  <si>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</si>
  <si>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</si>
  <si>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</si>
  <si>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</si>
  <si>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</si>
  <si>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</si>
  <si>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</si>
  <si>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</si>
  <si>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</si>
  <si>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</si>
  <si>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</si>
  <si>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</si>
  <si>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</si>
  <si>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</si>
  <si>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</si>
  <si>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</si>
  <si>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</si>
  <si>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</si>
  <si>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</si>
  <si>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</si>
  <si>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</si>
  <si>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</si>
  <si>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</si>
  <si>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</si>
  <si>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</si>
  <si>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</si>
  <si>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</si>
  <si>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</si>
  <si>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</si>
  <si>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</si>
  <si>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</si>
  <si>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</si>
  <si>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</si>
  <si>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</si>
  <si>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</si>
  <si>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</si>
  <si>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</si>
  <si>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</si>
  <si>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</si>
  <si>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</si>
  <si>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</si>
  <si>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</si>
  <si>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</si>
  <si>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</si>
  <si>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</si>
  <si>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</si>
  <si>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</si>
  <si>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</si>
  <si>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</si>
  <si>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</si>
  <si>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</si>
  <si>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</si>
  <si>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</si>
  <si>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</si>
  <si>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</si>
  <si>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</si>
  <si>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</si>
  <si>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</si>
  <si>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</si>
  <si>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</si>
  <si>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</si>
  <si>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</si>
  <si>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</si>
  <si>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</si>
  <si>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</si>
  <si>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</si>
  <si>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</si>
  <si>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</si>
  <si>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</si>
  <si>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</si>
  <si>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</si>
  <si>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</si>
  <si>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</si>
  <si>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</si>
  <si>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</si>
  <si>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</si>
  <si>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</si>
  <si>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</si>
  <si>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</si>
  <si>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</si>
  <si>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</si>
  <si>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</si>
  <si>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</si>
  <si>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</si>
  <si>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</si>
  <si>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</si>
  <si>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</si>
  <si>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</si>
  <si>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</si>
  <si>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</si>
  <si>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</si>
  <si>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</si>
  <si>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</si>
  <si>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</si>
  <si>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</si>
  <si>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</si>
  <si>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</si>
  <si>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</si>
  <si>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</si>
  <si>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</si>
  <si>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</si>
  <si>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</si>
  <si>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</si>
  <si>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</si>
  <si>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</si>
  <si>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</si>
  <si>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</si>
  <si>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</si>
  <si>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</si>
  <si>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</si>
  <si>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</si>
  <si>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</si>
  <si>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</si>
  <si>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</si>
  <si>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</si>
  <si>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</si>
  <si>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</si>
  <si>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</si>
  <si>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</si>
  <si>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</si>
  <si>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</si>
  <si>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</si>
  <si>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</si>
  <si>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</si>
  <si>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</si>
  <si>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</si>
  <si>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</si>
  <si>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</si>
  <si>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</si>
  <si>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</si>
  <si>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</si>
  <si>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</si>
  <si>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</si>
  <si>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</si>
  <si>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</si>
  <si>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</si>
  <si>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</si>
  <si>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</si>
  <si>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</si>
  <si>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</si>
  <si>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</si>
  <si>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</si>
  <si>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</si>
  <si>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</si>
  <si>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</si>
  <si>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</si>
  <si>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</si>
  <si>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</si>
  <si>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</si>
  <si>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</si>
  <si>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</si>
  <si>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</si>
  <si>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</si>
  <si>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</si>
  <si>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</si>
  <si>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</si>
  <si>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</si>
  <si>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</si>
  <si>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</si>
  <si>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</si>
  <si>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</si>
  <si>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</si>
  <si>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</si>
  <si>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</si>
  <si>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</si>
  <si>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</si>
  <si>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</si>
  <si>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</si>
  <si>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</si>
  <si>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</si>
  <si>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</si>
  <si>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</si>
  <si>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</si>
  <si>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</si>
  <si>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</si>
  <si>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</si>
  <si>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</si>
  <si>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</si>
  <si>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</si>
  <si>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</si>
  <si>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</si>
  <si>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</si>
  <si>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</si>
  <si>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</si>
  <si>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</si>
  <si>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</si>
  <si>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</si>
  <si>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</si>
  <si>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</si>
  <si>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</si>
  <si>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</si>
  <si>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</si>
  <si>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</si>
  <si>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</si>
  <si>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</si>
  <si>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</si>
  <si>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</si>
  <si>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</si>
  <si>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</si>
  <si>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</si>
  <si>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</si>
  <si>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</si>
  <si>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</si>
  <si>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</si>
  <si>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</si>
  <si>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</si>
  <si>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</si>
  <si>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</si>
  <si>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</si>
  <si>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</si>
  <si>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</si>
  <si>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</si>
  <si>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</si>
  <si>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</si>
  <si>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</si>
  <si>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</si>
  <si>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</si>
  <si>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</si>
  <si>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</si>
  <si>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</si>
  <si>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</si>
  <si>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</si>
  <si>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</si>
  <si>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</si>
  <si>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</si>
  <si>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</si>
  <si>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</si>
  <si>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</si>
  <si>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</si>
  <si>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</si>
  <si>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</si>
  <si>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</si>
  <si>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</si>
  <si>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</si>
  <si>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</si>
  <si>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</si>
  <si>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</si>
  <si>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</si>
  <si>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</si>
  <si>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</si>
  <si>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</si>
  <si>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</si>
  <si>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</si>
  <si>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</si>
  <si>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</si>
  <si>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</si>
  <si>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</si>
  <si>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</si>
  <si>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</si>
  <si>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</si>
  <si>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</si>
  <si>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</si>
  <si>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</si>
  <si>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</si>
  <si>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</si>
  <si>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</si>
  <si>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</si>
  <si>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</si>
  <si>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</si>
  <si>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</si>
  <si>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</si>
  <si>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</si>
  <si>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</si>
  <si>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</si>
  <si>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</si>
  <si>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</si>
  <si>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</si>
  <si>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</si>
  <si>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</si>
  <si>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</si>
  <si>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</si>
  <si>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</si>
  <si>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</si>
  <si>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</si>
  <si>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</si>
  <si>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</si>
  <si>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</si>
  <si>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</si>
  <si>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</si>
  <si>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</si>
  <si>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</si>
  <si>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</si>
  <si>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</si>
  <si>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</si>
  <si>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</si>
  <si>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</si>
  <si>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</si>
  <si>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</si>
  <si>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</si>
  <si>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</si>
  <si>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</si>
  <si>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</si>
  <si>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</si>
  <si>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</si>
  <si>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</si>
  <si>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</si>
  <si>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</si>
  <si>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</si>
  <si>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</si>
  <si>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</si>
  <si>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</si>
  <si>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</si>
  <si>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</si>
  <si>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</si>
  <si>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</si>
  <si>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</si>
  <si>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</si>
  <si>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</si>
  <si>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</si>
  <si>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</si>
  <si>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</si>
  <si>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</si>
  <si>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</si>
  <si>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</si>
  <si>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</si>
  <si>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</si>
  <si>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</si>
  <si>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</si>
  <si>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</si>
  <si>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</si>
  <si>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</si>
  <si>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</si>
  <si>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</si>
  <si>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</si>
  <si>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</si>
  <si>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</si>
  <si>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</si>
  <si>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</si>
  <si>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</si>
  <si>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</si>
  <si>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</si>
  <si>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</si>
  <si>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</si>
  <si>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</si>
  <si>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</si>
  <si>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</si>
  <si>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</si>
  <si>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</si>
  <si>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</si>
  <si>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</si>
  <si>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</si>
  <si>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</si>
  <si>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</si>
  <si>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</si>
  <si>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</si>
  <si>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</si>
  <si>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</si>
  <si>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</si>
  <si>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</si>
  <si>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</si>
  <si>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</si>
  <si>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</si>
  <si>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</si>
  <si>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</si>
  <si>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</si>
  <si>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</si>
  <si>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</si>
  <si>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</si>
  <si>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</si>
  <si>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</si>
  <si>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</si>
  <si>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</si>
  <si>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</si>
  <si>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</si>
  <si>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</si>
  <si>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</si>
  <si>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</si>
  <si>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</si>
  <si>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</si>
  <si>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</si>
  <si>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</si>
  <si>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</si>
  <si>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</si>
  <si>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</si>
  <si>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</si>
  <si>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</si>
  <si>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</si>
  <si>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</si>
  <si>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</si>
  <si>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</si>
  <si>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</si>
  <si>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</si>
  <si>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</si>
  <si>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</si>
  <si>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</si>
  <si>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</si>
  <si>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</si>
  <si>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</si>
  <si>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</si>
  <si>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</si>
  <si>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</si>
  <si>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</si>
  <si>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</si>
  <si>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</si>
  <si>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</si>
  <si>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</si>
  <si>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</si>
  <si>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</si>
  <si>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</si>
  <si>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</si>
  <si>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</si>
  <si>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</si>
  <si>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</si>
  <si>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</si>
  <si>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</si>
  <si>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</si>
  <si>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</si>
  <si>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</si>
  <si>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</si>
  <si>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</si>
  <si>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</si>
  <si>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</si>
  <si>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</si>
  <si>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</si>
  <si>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</si>
  <si>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</si>
  <si>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</si>
  <si>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</si>
  <si>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</si>
  <si>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</si>
  <si>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</si>
  <si>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</si>
  <si>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</si>
  <si>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</si>
  <si>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</si>
  <si>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</si>
  <si>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</si>
  <si>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</si>
  <si>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</si>
  <si>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</si>
  <si>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</si>
  <si>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</si>
  <si>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</si>
  <si>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</si>
  <si>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</si>
  <si>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</si>
  <si>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</si>
  <si>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</si>
  <si>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</si>
  <si>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</si>
  <si>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</si>
  <si>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</si>
  <si>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</si>
  <si>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</si>
  <si>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</si>
  <si>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</si>
  <si>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</si>
  <si>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</si>
  <si>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</si>
  <si>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</si>
  <si>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</si>
  <si>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</si>
  <si>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</si>
  <si>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</si>
  <si>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</si>
  <si>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</si>
  <si>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</si>
  <si>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</si>
  <si>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</si>
  <si>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</si>
  <si>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</si>
  <si>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</si>
  <si>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</si>
  <si>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</si>
  <si>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</si>
  <si>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</si>
  <si>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</si>
  <si>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</si>
  <si>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</si>
  <si>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</si>
  <si>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</si>
  <si>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</si>
  <si>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</si>
  <si>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</si>
  <si>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</si>
  <si>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</si>
  <si>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</si>
  <si>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</si>
  <si>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</si>
  <si>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</si>
  <si>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</si>
  <si>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</si>
  <si>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</si>
  <si>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</si>
  <si>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</si>
  <si>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</si>
  <si>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</si>
  <si>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</si>
  <si>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</si>
  <si>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</si>
  <si>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</si>
  <si>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</si>
  <si>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</si>
  <si>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</si>
  <si>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</si>
  <si>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</si>
  <si>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</si>
  <si>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</si>
  <si>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</si>
  <si>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</si>
  <si>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</si>
  <si>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</si>
  <si>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</si>
  <si>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</si>
  <si>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</si>
  <si>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</si>
  <si>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</si>
  <si>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</si>
  <si>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</si>
  <si>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</si>
  <si>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</si>
  <si>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</si>
  <si>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</si>
  <si>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</si>
  <si>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</si>
  <si>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</si>
  <si>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</si>
  <si>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</si>
  <si>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</si>
  <si>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</si>
  <si>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</si>
  <si>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</si>
  <si>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</si>
  <si>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</si>
  <si>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</si>
  <si>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</si>
  <si>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</si>
  <si>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</si>
  <si>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</si>
  <si>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</si>
  <si>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</si>
  <si>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</si>
  <si>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</si>
  <si>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</si>
  <si>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</si>
  <si>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</si>
  <si>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</si>
  <si>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</si>
  <si>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</si>
  <si>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</si>
  <si>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</si>
  <si>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</si>
  <si>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</si>
  <si>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</si>
  <si>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</si>
  <si>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</si>
  <si>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</si>
  <si>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</si>
  <si>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</si>
  <si>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</si>
  <si>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</si>
  <si>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</si>
  <si>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</si>
  <si>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</si>
  <si>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</si>
  <si>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</si>
  <si>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</si>
  <si>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</si>
  <si>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</si>
  <si>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</si>
  <si>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</si>
  <si>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</si>
  <si>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</si>
  <si>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</si>
  <si>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</si>
  <si>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</si>
  <si>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</si>
  <si>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</si>
  <si>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</si>
  <si>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</si>
  <si>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</si>
  <si>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</si>
  <si>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</si>
  <si>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</si>
  <si>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</si>
  <si>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</si>
  <si>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</si>
  <si>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</si>
  <si>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</si>
  <si>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</si>
  <si>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</si>
  <si>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</si>
  <si>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</si>
  <si>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</si>
  <si>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</si>
  <si>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</si>
  <si>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</si>
  <si>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</si>
  <si>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</si>
  <si>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</si>
  <si>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</si>
  <si>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</si>
  <si>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</si>
  <si>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</si>
  <si>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</si>
  <si>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</si>
  <si>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</si>
  <si>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</si>
  <si>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</si>
  <si>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</si>
  <si>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</si>
  <si>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</si>
  <si>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</si>
  <si>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</si>
  <si>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</si>
  <si>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</si>
  <si>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</si>
  <si>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</si>
  <si>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</si>
  <si>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</si>
  <si>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</si>
  <si>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</si>
  <si>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</si>
  <si>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</si>
  <si>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</si>
  <si>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</si>
  <si>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</si>
  <si>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</si>
  <si>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</si>
  <si>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</si>
  <si>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</si>
  <si>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</si>
  <si>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</si>
  <si>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</si>
  <si>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</si>
  <si>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</si>
  <si>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</si>
  <si>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</si>
  <si>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</si>
  <si>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</si>
  <si>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</si>
  <si>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</si>
  <si>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</si>
  <si>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</si>
  <si>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</si>
  <si>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</si>
  <si>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</si>
  <si>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</si>
  <si>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</si>
  <si>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</si>
  <si>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</si>
  <si>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</si>
  <si>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</si>
  <si>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</si>
  <si>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</si>
  <si>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</si>
  <si>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</si>
  <si>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</si>
  <si>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</si>
  <si>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</si>
  <si>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</si>
  <si>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</si>
  <si>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</si>
  <si>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</si>
  <si>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</si>
  <si>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</si>
  <si>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</si>
  <si>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</si>
  <si>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</si>
  <si>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</si>
  <si>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</si>
  <si>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</si>
  <si>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</si>
  <si>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</si>
  <si>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</si>
  <si>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</si>
  <si>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</si>
  <si>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</si>
  <si>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</si>
  <si>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</si>
  <si>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</si>
  <si>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</si>
  <si>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</si>
  <si>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</si>
  <si>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</si>
  <si>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</si>
  <si>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</si>
  <si>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</si>
  <si>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</si>
  <si>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</si>
  <si>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</si>
  <si>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</si>
  <si>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</si>
  <si>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</si>
  <si>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</si>
  <si>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</si>
  <si>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</si>
  <si>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</si>
  <si>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</si>
  <si>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</si>
  <si>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</si>
  <si>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</si>
  <si>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</si>
  <si>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</si>
  <si>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</si>
  <si>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</si>
  <si>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</si>
  <si>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</si>
  <si>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</si>
  <si>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</si>
  <si>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</si>
  <si>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</si>
  <si>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</si>
  <si>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</si>
  <si>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</si>
  <si>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</si>
  <si>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</si>
  <si>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</si>
  <si>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</si>
  <si>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</si>
  <si>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</si>
  <si>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</si>
  <si>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</si>
  <si>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</si>
  <si>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</si>
  <si>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</si>
  <si>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</si>
  <si>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</si>
  <si>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</si>
  <si>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</si>
  <si>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</si>
  <si>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</si>
  <si>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</si>
  <si>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</si>
  <si>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</si>
  <si>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</si>
  <si>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</si>
  <si>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</si>
  <si>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</si>
  <si>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</si>
  <si>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</si>
  <si>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</si>
  <si>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</si>
  <si>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</si>
  <si>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</si>
  <si>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</si>
  <si>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</si>
  <si>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</si>
  <si>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</si>
  <si>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</si>
  <si>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</si>
  <si>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</si>
  <si>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</si>
  <si>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</si>
  <si>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</si>
  <si>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</si>
  <si>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</si>
  <si>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</si>
  <si>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</si>
  <si>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</si>
  <si>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</si>
  <si>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</si>
  <si>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</si>
  <si>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</si>
  <si>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</si>
  <si>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</si>
  <si>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</si>
  <si>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</si>
  <si>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</si>
  <si>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</si>
  <si>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</si>
  <si>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</si>
  <si>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</si>
  <si>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</si>
  <si>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</si>
  <si>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</si>
  <si>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</si>
  <si>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</si>
  <si>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</si>
  <si>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</si>
  <si>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</si>
  <si>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</si>
  <si>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</si>
  <si>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</si>
  <si>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</si>
  <si>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</si>
  <si>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</si>
  <si>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</si>
  <si>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</si>
  <si>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</si>
  <si>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</si>
  <si>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</si>
  <si>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</si>
  <si>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</si>
  <si>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</si>
  <si>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</si>
  <si>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</si>
  <si>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</si>
  <si>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</si>
  <si>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</si>
  <si>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</si>
  <si>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</si>
  <si>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</si>
  <si>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</si>
  <si>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</si>
  <si>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</si>
  <si>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</si>
  <si>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</si>
  <si>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</si>
  <si>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</si>
  <si>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</si>
  <si>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</si>
  <si>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</si>
  <si>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</si>
  <si>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</si>
  <si>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</si>
  <si>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</si>
  <si>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</si>
  <si>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</si>
  <si>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</si>
  <si>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</si>
  <si>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</si>
  <si>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</si>
  <si>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</si>
  <si>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</si>
  <si>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</si>
  <si>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</si>
  <si>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</si>
  <si>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</si>
  <si>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</si>
  <si>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</si>
  <si>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</si>
  <si>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</si>
  <si>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</si>
  <si>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</si>
  <si>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</si>
  <si>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</si>
  <si>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</si>
  <si>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</si>
  <si>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</si>
  <si>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</si>
  <si>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</si>
  <si>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</si>
  <si>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</si>
  <si>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</si>
  <si>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</si>
  <si>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</si>
  <si>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</si>
  <si>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</si>
  <si>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</si>
  <si>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</si>
  <si>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</si>
  <si>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</si>
  <si>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</si>
  <si>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</si>
  <si>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</si>
  <si>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</si>
  <si>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</si>
  <si>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</si>
  <si>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</si>
  <si>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</si>
  <si>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</si>
  <si>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</si>
  <si>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</si>
  <si>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</si>
  <si>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</si>
  <si>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</si>
  <si>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</si>
  <si>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</si>
  <si>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</si>
  <si>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</si>
  <si>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</si>
  <si>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</si>
  <si>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</si>
  <si>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</si>
  <si>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</si>
  <si>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</si>
  <si>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</si>
  <si>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</si>
  <si>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</si>
  <si>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</si>
  <si>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</si>
  <si>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</si>
  <si>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</si>
  <si>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</si>
  <si>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</si>
  <si>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</si>
  <si>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</si>
  <si>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</si>
  <si>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</si>
  <si>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</si>
  <si>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</si>
  <si>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</si>
  <si>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</si>
  <si>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</si>
  <si>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</si>
  <si>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</si>
  <si>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</si>
  <si>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</si>
  <si>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</si>
  <si>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</si>
  <si>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</si>
  <si>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</si>
  <si>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</si>
  <si>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</si>
  <si>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</si>
  <si>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</si>
  <si>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</si>
  <si>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</si>
  <si>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</si>
  <si>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</si>
  <si>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</si>
  <si>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</si>
  <si>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</si>
  <si>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</si>
  <si>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</si>
  <si>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</si>
  <si>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</si>
  <si>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</si>
  <si>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</si>
  <si>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</si>
  <si>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</si>
  <si>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</si>
  <si>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</si>
  <si>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</si>
  <si>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</si>
  <si>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</si>
  <si>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</si>
  <si>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</si>
  <si>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</si>
  <si>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</si>
  <si>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</si>
  <si>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</si>
  <si>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</si>
  <si>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</si>
  <si>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</si>
  <si>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</si>
  <si>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</si>
  <si>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</si>
  <si>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</si>
  <si>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</si>
  <si>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</si>
  <si>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</si>
  <si>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</si>
  <si>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</si>
  <si>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</si>
  <si>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</si>
  <si>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</si>
  <si>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</si>
  <si>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</si>
  <si>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</si>
  <si>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</si>
  <si>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</si>
  <si>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</si>
  <si>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</si>
  <si>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</si>
  <si>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</si>
  <si>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</si>
  <si>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</si>
  <si>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</si>
  <si>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</si>
  <si>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</si>
  <si>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</si>
  <si>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</si>
  <si>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</si>
  <si>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</si>
  <si>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</si>
  <si>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</si>
  <si>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</si>
  <si>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</si>
  <si>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</si>
  <si>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</si>
  <si>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</si>
  <si>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</si>
  <si>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</si>
  <si>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</si>
  <si>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</si>
  <si>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</si>
  <si>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</si>
  <si>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</si>
  <si>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</si>
  <si>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</si>
  <si>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</si>
  <si>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</si>
  <si>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</si>
  <si>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</si>
  <si>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</si>
  <si>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</si>
  <si>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</si>
  <si>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</si>
  <si>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</si>
  <si>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</si>
  <si>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</si>
  <si>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</si>
  <si>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</si>
  <si>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</si>
  <si>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</si>
  <si>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</si>
  <si>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</si>
  <si>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</si>
  <si>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</si>
  <si>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</si>
  <si>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</si>
  <si>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</si>
  <si>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</si>
  <si>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</si>
  <si>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</si>
  <si>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</si>
  <si>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</si>
  <si>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</si>
  <si>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</si>
  <si>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</si>
  <si>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</si>
  <si>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</si>
  <si>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</si>
  <si>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</si>
  <si>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</si>
  <si>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</si>
  <si>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</si>
  <si>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</si>
  <si>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</si>
  <si>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</si>
  <si>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</si>
  <si>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</si>
  <si>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</si>
  <si>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</si>
  <si>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</si>
  <si>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</si>
  <si>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</si>
  <si>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</si>
  <si>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</si>
  <si>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</si>
  <si>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</si>
  <si>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</si>
  <si>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</si>
  <si>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</si>
  <si>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</si>
  <si>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</si>
  <si>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</si>
  <si>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</si>
  <si>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</si>
  <si>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</si>
  <si>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</si>
  <si>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</si>
  <si>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</si>
  <si>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</si>
  <si>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</si>
  <si>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</si>
  <si>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</si>
  <si>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</si>
  <si>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</si>
  <si>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</si>
  <si>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</si>
  <si>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</si>
  <si>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</si>
  <si>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</si>
  <si>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</si>
  <si>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</si>
  <si>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</si>
  <si>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</si>
  <si>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</si>
  <si>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</si>
  <si>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</si>
  <si>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</si>
  <si>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</si>
  <si>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</si>
  <si>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</si>
  <si>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</si>
  <si>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</si>
  <si>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</si>
  <si>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</si>
  <si>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</si>
  <si>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</si>
  <si>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</si>
  <si>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</si>
  <si>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</si>
  <si>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</si>
  <si>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</si>
  <si>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</si>
  <si>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</si>
  <si>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</si>
  <si>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</si>
  <si>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</si>
  <si>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</si>
  <si>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</si>
  <si>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</si>
  <si>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</si>
  <si>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</si>
  <si>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</si>
  <si>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</si>
  <si>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</si>
  <si>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</si>
  <si>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</si>
  <si>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</si>
  <si>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</si>
  <si>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</si>
  <si>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</si>
  <si>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</si>
  <si>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</si>
  <si>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</si>
  <si>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</si>
  <si>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</si>
  <si>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</si>
  <si>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</si>
  <si>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</si>
  <si>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</si>
  <si>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</si>
  <si>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</si>
  <si>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</si>
  <si>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</si>
  <si>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</si>
  <si>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</si>
  <si>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</si>
  <si>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</si>
  <si>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</si>
  <si>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</si>
  <si>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</si>
  <si>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</si>
  <si>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</si>
  <si>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</si>
  <si>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</si>
  <si>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</si>
  <si>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</si>
  <si>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</si>
  <si>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</si>
  <si>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</si>
  <si>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</si>
  <si>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</si>
  <si>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</si>
  <si>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</si>
  <si>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</si>
  <si>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</si>
  <si>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</si>
  <si>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</si>
  <si>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</si>
  <si>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</si>
  <si>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</si>
  <si>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</si>
  <si>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</si>
  <si>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</si>
  <si>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</si>
  <si>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</si>
  <si>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</si>
  <si>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</si>
  <si>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</si>
  <si>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</si>
  <si>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</si>
  <si>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</si>
  <si>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</si>
  <si>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</si>
  <si>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</si>
  <si>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</si>
  <si>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</si>
  <si>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</si>
  <si>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</si>
  <si>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</si>
  <si>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</si>
  <si>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</si>
  <si>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</si>
  <si>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</si>
  <si>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</si>
  <si>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</si>
  <si>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</si>
  <si>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</si>
  <si>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</si>
  <si>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</si>
  <si>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</si>
  <si>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</si>
  <si>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</si>
  <si>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</si>
  <si>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</si>
  <si>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</si>
  <si>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</si>
  <si>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</si>
  <si>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</si>
  <si>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</si>
  <si>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</si>
  <si>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</si>
  <si>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</si>
  <si>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</si>
  <si>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</si>
  <si>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</si>
  <si>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</si>
  <si>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</si>
  <si>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</si>
  <si>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</si>
  <si>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</si>
  <si>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</si>
  <si>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</si>
  <si>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</si>
  <si>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</si>
  <si>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</si>
  <si>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</si>
  <si>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</si>
  <si>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</si>
  <si>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</si>
  <si>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</si>
  <si>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</si>
  <si>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</si>
  <si>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</si>
  <si>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</si>
  <si>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</si>
  <si>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</si>
  <si>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</si>
  <si>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</si>
  <si>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</si>
  <si>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</si>
  <si>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</si>
  <si>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</si>
  <si>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</si>
  <si>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</si>
  <si>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</si>
  <si>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</si>
  <si>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</si>
  <si>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</si>
  <si>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</si>
  <si>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</si>
  <si>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</si>
  <si>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</si>
  <si>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</si>
  <si>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</si>
  <si>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</si>
  <si>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</si>
  <si>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</si>
  <si>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</si>
  <si>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</si>
  <si>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</si>
  <si>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</si>
  <si>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</si>
  <si>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</si>
  <si>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</si>
  <si>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</si>
  <si>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</si>
  <si>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</si>
  <si>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</si>
  <si>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</si>
  <si>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</si>
  <si>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</si>
  <si>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</si>
  <si>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</si>
  <si>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</si>
  <si>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</si>
  <si>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</si>
  <si>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</si>
  <si>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</si>
  <si>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</si>
  <si>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</si>
  <si>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</si>
  <si>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</si>
  <si>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</si>
  <si>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</si>
  <si>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</si>
  <si>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</si>
  <si>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</si>
  <si>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</si>
  <si>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</si>
  <si>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</si>
  <si>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</si>
  <si>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</si>
  <si>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</si>
  <si>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</si>
  <si>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</si>
  <si>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</si>
  <si>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</si>
  <si>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</si>
  <si>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</si>
  <si>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</si>
  <si>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</si>
  <si>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</si>
  <si>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</si>
  <si>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</si>
  <si>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</si>
  <si>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</si>
  <si>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</si>
  <si>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</si>
  <si>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</si>
  <si>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</si>
  <si>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</si>
  <si>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</si>
  <si>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</si>
  <si>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</si>
  <si>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</si>
  <si>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</si>
  <si>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</si>
  <si>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</si>
  <si>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</si>
  <si>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</si>
  <si>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</si>
  <si>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</si>
  <si>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</si>
  <si>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</si>
  <si>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</si>
  <si>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</si>
  <si>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</si>
  <si>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</si>
  <si>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</si>
  <si>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</si>
  <si>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</si>
  <si>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</si>
  <si>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</si>
  <si>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</si>
  <si>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</si>
  <si>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</si>
  <si>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</si>
  <si>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</si>
  <si>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</si>
  <si>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</si>
  <si>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</si>
  <si>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</si>
  <si>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</si>
  <si>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</si>
  <si>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</si>
  <si>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</si>
  <si>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</si>
  <si>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</si>
  <si>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</si>
  <si>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</si>
  <si>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</si>
  <si>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</si>
  <si>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</si>
  <si>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</si>
  <si>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</si>
  <si>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</si>
  <si>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</si>
  <si>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</si>
  <si>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</si>
  <si>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</si>
  <si>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</si>
  <si>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</si>
  <si>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</si>
  <si>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</si>
  <si>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</si>
  <si>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</si>
  <si>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</si>
  <si>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</si>
  <si>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</si>
  <si>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</si>
  <si>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</si>
  <si>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</si>
  <si>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</si>
  <si>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</si>
  <si>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</si>
  <si>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</si>
  <si>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</si>
  <si>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</si>
  <si>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</si>
  <si>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</si>
  <si>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</si>
  <si>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</si>
  <si>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</si>
  <si>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</si>
  <si>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</si>
  <si>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</si>
  <si>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</si>
  <si>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</si>
  <si>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</si>
  <si>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</si>
  <si>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</si>
  <si>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</si>
  <si>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</si>
  <si>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</si>
  <si>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</si>
  <si>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</si>
  <si>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</si>
  <si>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</si>
  <si>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</si>
  <si>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</si>
  <si>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</si>
  <si>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</si>
  <si>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</si>
  <si>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</si>
  <si>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</si>
  <si>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</si>
  <si>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</si>
  <si>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</si>
  <si>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</si>
  <si>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</si>
  <si>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</si>
  <si>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</si>
  <si>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</si>
  <si>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</si>
  <si>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</si>
  <si>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</si>
  <si>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</si>
  <si>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</si>
  <si>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</si>
  <si>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</si>
  <si>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</si>
  <si>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</si>
  <si>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</si>
  <si>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</si>
  <si>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</si>
  <si>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</si>
  <si>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</si>
  <si>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</si>
  <si>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</si>
  <si>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</si>
  <si>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</si>
  <si>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</si>
  <si>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</si>
  <si>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</si>
  <si>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</si>
  <si>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</si>
  <si>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</si>
  <si>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</si>
  <si>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</si>
  <si>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</si>
  <si>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</si>
  <si>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</si>
  <si>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</si>
  <si>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</si>
  <si>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</si>
  <si>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</si>
  <si>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</si>
  <si>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</si>
  <si>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</si>
  <si>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</si>
  <si>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</si>
  <si>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</si>
  <si>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</si>
  <si>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</si>
  <si>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</si>
  <si>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</si>
  <si>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</si>
  <si>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</si>
  <si>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</si>
  <si>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</si>
  <si>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</si>
  <si>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</si>
  <si>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</si>
  <si>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</si>
  <si>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</si>
  <si>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</si>
  <si>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</si>
  <si>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</si>
  <si>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</si>
  <si>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</si>
  <si>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</si>
  <si>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</si>
  <si>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</si>
  <si>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</si>
  <si>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</si>
  <si>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</si>
  <si>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</si>
  <si>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</si>
  <si>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</si>
  <si>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</si>
  <si>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</si>
  <si>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</si>
  <si>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</si>
  <si>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</si>
  <si>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</si>
  <si>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</si>
  <si>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</si>
  <si>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</si>
  <si>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</si>
  <si>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</si>
  <si>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</si>
  <si>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</si>
  <si>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</si>
  <si>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</si>
  <si>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</si>
  <si>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</si>
  <si>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</si>
  <si>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</si>
  <si>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</si>
  <si>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</si>
  <si>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</si>
  <si>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</si>
  <si>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</si>
  <si>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</si>
  <si>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</si>
  <si>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</si>
  <si>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</si>
  <si>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</si>
  <si>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</si>
  <si>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</si>
  <si>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</si>
  <si>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</si>
  <si>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</si>
  <si>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</si>
  <si>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</si>
  <si>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</si>
  <si>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</si>
  <si>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</si>
  <si>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</si>
  <si>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</si>
  <si>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</si>
  <si>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</si>
  <si>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</si>
  <si>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</si>
  <si>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</si>
  <si>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</si>
  <si>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</si>
  <si>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</si>
  <si>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</si>
  <si>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</si>
  <si>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</si>
  <si>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</si>
  <si>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</si>
  <si>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</si>
  <si>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</si>
  <si>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</si>
  <si>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</si>
  <si>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</si>
  <si>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</si>
  <si>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</si>
  <si>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</si>
  <si>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</si>
  <si>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</si>
  <si>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</si>
  <si>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</si>
  <si>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</si>
  <si>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</si>
  <si>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</si>
  <si>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</si>
  <si>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</si>
  <si>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</si>
  <si>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</si>
  <si>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</si>
  <si>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</si>
  <si>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</si>
  <si>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</si>
  <si>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</si>
  <si>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</si>
  <si>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</si>
  <si>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</si>
  <si>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</si>
  <si>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</si>
  <si>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</si>
  <si>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</si>
  <si>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</si>
  <si>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</si>
  <si>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</si>
  <si>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</si>
  <si>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</si>
  <si>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</si>
  <si>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</si>
  <si>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</si>
  <si>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</si>
  <si>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</si>
  <si>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</si>
  <si>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</si>
  <si>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</si>
  <si>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</si>
  <si>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</si>
  <si>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</si>
  <si>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</si>
  <si>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</si>
  <si>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</si>
  <si>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</si>
  <si>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</si>
  <si>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</si>
  <si>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</si>
  <si>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</si>
  <si>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</si>
  <si>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</si>
  <si>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</si>
  <si>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</si>
  <si>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</si>
  <si>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</si>
  <si>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</si>
  <si>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</si>
  <si>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</si>
  <si>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</si>
  <si>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</si>
  <si>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</si>
  <si>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</si>
  <si>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</si>
  <si>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</si>
  <si>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</si>
  <si>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</si>
  <si>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</si>
  <si>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</si>
  <si>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</si>
  <si>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</si>
  <si>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</si>
  <si>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</si>
  <si>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</si>
  <si>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</si>
  <si>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</si>
  <si>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</si>
  <si>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</si>
  <si>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</si>
  <si>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</si>
  <si>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</si>
  <si>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</si>
  <si>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</si>
  <si>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</si>
  <si>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</si>
  <si>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</si>
  <si>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</si>
  <si>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</si>
  <si>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</si>
  <si>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</si>
  <si>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</si>
  <si>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</si>
  <si>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</si>
  <si>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</si>
  <si>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</si>
  <si>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</si>
  <si>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</si>
  <si>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</si>
  <si>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</si>
  <si>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</si>
  <si>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</si>
  <si>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</si>
  <si>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</si>
  <si>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</si>
  <si>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</si>
  <si>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</si>
  <si>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</si>
  <si>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</si>
  <si>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</si>
  <si>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</si>
  <si>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</si>
  <si>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</si>
  <si>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</si>
  <si>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</si>
  <si>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</si>
  <si>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</si>
  <si>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</si>
  <si>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</si>
  <si>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</si>
  <si>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</si>
  <si>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</si>
  <si>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</si>
  <si>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</si>
  <si>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</si>
  <si>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</si>
  <si>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</si>
  <si>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</si>
  <si>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</si>
  <si>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</si>
  <si>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</si>
  <si>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</si>
  <si>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</si>
  <si>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</si>
  <si>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</si>
  <si>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</si>
  <si>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</si>
  <si>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</si>
  <si>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</si>
  <si>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</si>
  <si>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</si>
  <si>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</si>
  <si>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</si>
  <si>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</si>
  <si>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</si>
  <si>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</si>
  <si>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</si>
  <si>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</si>
  <si>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</si>
  <si>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</si>
  <si>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</si>
  <si>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</si>
  <si>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</si>
  <si>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</si>
  <si>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</si>
  <si>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</si>
  <si>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</si>
  <si>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</si>
  <si>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</si>
  <si>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</si>
  <si>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</si>
  <si>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</si>
  <si>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</si>
  <si>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</si>
  <si>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</si>
  <si>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</si>
  <si>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</si>
  <si>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</si>
  <si>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</si>
  <si>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</si>
  <si>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</si>
  <si>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</si>
  <si>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</si>
  <si>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</si>
  <si>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</si>
  <si>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</si>
  <si>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</si>
  <si>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</si>
  <si>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</si>
  <si>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</si>
  <si>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</si>
  <si>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</si>
  <si>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</si>
  <si>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</si>
  <si>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</si>
  <si>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</si>
  <si>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</si>
  <si>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</si>
  <si>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</si>
  <si>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</si>
  <si>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</si>
  <si>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</si>
  <si>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</si>
  <si>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</si>
  <si>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</si>
  <si>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</si>
  <si>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</si>
  <si>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</si>
  <si>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</si>
  <si>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</si>
  <si>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</si>
  <si>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</si>
  <si>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</si>
  <si>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</si>
  <si>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</si>
  <si>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</si>
  <si>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</si>
  <si>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</si>
  <si>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</si>
  <si>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</si>
  <si>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</si>
  <si>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</si>
  <si>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</si>
  <si>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</si>
  <si>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</si>
  <si>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</si>
  <si>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</si>
  <si>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</si>
  <si>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</si>
  <si>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</si>
  <si>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</si>
  <si>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</si>
  <si>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</si>
  <si>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</si>
  <si>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</si>
  <si>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</si>
  <si>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</si>
  <si>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</si>
  <si>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</si>
  <si>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</si>
  <si>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</si>
  <si>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</si>
  <si>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</si>
  <si>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</si>
  <si>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</si>
  <si>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</si>
  <si>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</si>
  <si>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</si>
  <si>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</si>
  <si>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</si>
  <si>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</si>
  <si>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</si>
  <si>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</si>
  <si>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</si>
  <si>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</si>
  <si>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</si>
  <si>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</si>
  <si>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</si>
  <si>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</si>
  <si>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</si>
  <si>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</si>
  <si>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</si>
  <si>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</si>
  <si>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</si>
  <si>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</si>
  <si>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</si>
  <si>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</si>
  <si>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</si>
  <si>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</si>
  <si>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</si>
  <si>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</si>
  <si>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</si>
  <si>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</si>
  <si>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</si>
  <si>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</si>
  <si>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</si>
  <si>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</si>
  <si>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</si>
  <si>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</si>
  <si>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</si>
  <si>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</si>
  <si>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</si>
  <si>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</si>
  <si>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</si>
  <si>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</si>
  <si>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</si>
  <si>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</si>
  <si>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</si>
  <si>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</si>
  <si>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</si>
  <si>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</si>
  <si>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</si>
  <si>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</si>
  <si>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</si>
  <si>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</si>
  <si>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</si>
  <si>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</si>
  <si>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</si>
  <si>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</si>
  <si>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</si>
  <si>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</si>
  <si>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</si>
  <si>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</si>
  <si>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</si>
  <si>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</si>
  <si>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</si>
  <si>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</si>
  <si>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</si>
  <si>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</si>
  <si>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</si>
  <si>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</si>
  <si>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</si>
  <si>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</si>
  <si>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</si>
  <si>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</si>
  <si>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</si>
  <si>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</si>
  <si>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</si>
  <si>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</si>
  <si>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</si>
  <si>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</si>
  <si>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</si>
  <si>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</si>
  <si>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</si>
  <si>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</si>
  <si>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</si>
  <si>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</si>
  <si>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</si>
  <si>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</si>
  <si>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</si>
  <si>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</si>
  <si>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</si>
  <si>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</si>
  <si>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</si>
  <si>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</si>
  <si>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</si>
  <si>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</si>
  <si>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</si>
  <si>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</si>
  <si>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</si>
  <si>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</si>
  <si>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</si>
  <si>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</si>
  <si>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</si>
  <si>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</si>
  <si>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</si>
  <si>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</si>
  <si>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</si>
  <si>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</si>
  <si>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</si>
  <si>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</si>
  <si>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</si>
  <si>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</si>
  <si>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</si>
  <si>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</si>
  <si>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</si>
  <si>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</si>
  <si>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</si>
  <si>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</si>
  <si>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</si>
  <si>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</si>
  <si>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</si>
  <si>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</si>
  <si>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</si>
  <si>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</si>
  <si>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</si>
  <si>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</si>
  <si>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</si>
  <si>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</si>
  <si>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</si>
  <si>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</si>
  <si>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</si>
  <si>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</si>
  <si>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</si>
  <si>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</si>
  <si>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</si>
  <si>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</si>
  <si>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</si>
  <si>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</si>
  <si>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</si>
  <si>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</si>
  <si>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</si>
  <si>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</si>
  <si>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</si>
  <si>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</si>
  <si>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</si>
  <si>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</si>
  <si>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</si>
  <si>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</si>
  <si>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</si>
  <si>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</si>
  <si>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</si>
  <si>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</si>
  <si>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</si>
  <si>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</si>
  <si>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</si>
  <si>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</si>
  <si>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</si>
  <si>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</si>
  <si>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</si>
  <si>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</si>
  <si>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</si>
  <si>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</si>
  <si>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</si>
  <si>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</si>
  <si>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</si>
  <si>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</si>
  <si>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</si>
  <si>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</si>
  <si>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</si>
  <si>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</si>
  <si>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</si>
  <si>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</si>
  <si>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</si>
  <si>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</si>
  <si>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</si>
  <si>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</si>
  <si>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</si>
  <si>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</si>
  <si>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</si>
  <si>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</si>
  <si>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</si>
  <si>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</si>
  <si>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</si>
  <si>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</si>
  <si>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</si>
  <si>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</si>
  <si>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</si>
  <si>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</si>
  <si>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</si>
  <si>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</si>
  <si>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</si>
  <si>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</si>
  <si>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</si>
  <si>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</si>
  <si>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</si>
  <si>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</si>
  <si>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</si>
  <si>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</si>
  <si>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</si>
  <si>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</si>
  <si>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</si>
  <si>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</si>
  <si>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</si>
  <si>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</si>
  <si>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</si>
  <si>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</si>
  <si>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</si>
  <si>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</si>
  <si>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</si>
  <si>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</si>
  <si>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</si>
  <si>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</si>
  <si>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</si>
  <si>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</si>
  <si>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</si>
  <si>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</si>
  <si>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</si>
  <si>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</si>
  <si>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</si>
  <si>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</si>
  <si>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</si>
  <si>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</si>
  <si>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</si>
  <si>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</si>
  <si>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</si>
  <si>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</si>
  <si>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</si>
  <si>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</si>
  <si>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</si>
  <si>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</si>
  <si>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</si>
  <si>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</si>
  <si>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</si>
  <si>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</si>
  <si>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</si>
  <si>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</si>
  <si>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</si>
  <si>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</si>
  <si>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</si>
  <si>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</si>
  <si>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</si>
  <si>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</si>
  <si>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</si>
  <si>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</si>
  <si>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</si>
  <si>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</si>
  <si>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</si>
  <si>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</si>
  <si>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</si>
  <si>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</si>
  <si>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</si>
  <si>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</si>
  <si>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</si>
  <si>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</si>
  <si>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</si>
  <si>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</si>
  <si>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</si>
  <si>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</si>
  <si>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</si>
  <si>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</si>
  <si>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</si>
  <si>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</si>
  <si>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</si>
  <si>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</si>
  <si>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</si>
  <si>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</si>
  <si>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</si>
  <si>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</si>
  <si>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</si>
  <si>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</si>
  <si>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</si>
  <si>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</si>
  <si>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</si>
  <si>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</si>
  <si>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</si>
  <si>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</si>
  <si>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</si>
  <si>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</si>
  <si>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</si>
  <si>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</si>
  <si>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</si>
  <si>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</si>
  <si>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</si>
  <si>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</si>
  <si>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</si>
  <si>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</si>
  <si>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</si>
  <si>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</si>
  <si>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</si>
  <si>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</si>
  <si>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</si>
  <si>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</si>
  <si>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</si>
  <si>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</si>
  <si>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</si>
  <si>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</si>
  <si>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</si>
  <si>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</si>
  <si>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</si>
  <si>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</si>
  <si>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</si>
  <si>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</si>
  <si>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</si>
  <si>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</si>
  <si>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</si>
  <si>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</si>
  <si>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</si>
  <si>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</si>
  <si>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</si>
  <si>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</si>
  <si>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</si>
  <si>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</si>
  <si>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</si>
  <si>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</si>
  <si>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</si>
  <si>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</si>
  <si>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</si>
  <si>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</si>
  <si>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</si>
  <si>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</si>
  <si>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</si>
  <si>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</si>
  <si>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</si>
  <si>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</si>
  <si>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</si>
  <si>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</si>
  <si>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</si>
  <si>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</si>
  <si>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</si>
  <si>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</si>
  <si>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</si>
  <si>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</si>
  <si>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</si>
  <si>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</si>
  <si>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</si>
  <si>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</si>
  <si>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</si>
  <si>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</si>
  <si>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</si>
  <si>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</si>
  <si>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</si>
  <si>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</si>
  <si>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</si>
  <si>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</si>
  <si>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</si>
  <si>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</si>
  <si>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</si>
  <si>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</si>
  <si>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</si>
  <si>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</si>
  <si>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</si>
  <si>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</si>
  <si>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</si>
  <si>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</si>
  <si>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</si>
  <si>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</si>
  <si>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</si>
  <si>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</si>
  <si>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</si>
  <si>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</si>
  <si>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</si>
  <si>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</si>
  <si>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</si>
  <si>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</si>
  <si>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</si>
  <si>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</si>
  <si>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</si>
  <si>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</si>
  <si>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</si>
  <si>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</si>
  <si>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</si>
  <si>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</si>
  <si>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</si>
  <si>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</si>
  <si>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</si>
  <si>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</si>
  <si>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</si>
  <si>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</si>
  <si>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</si>
  <si>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</si>
  <si>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</si>
  <si>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</si>
  <si>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</si>
  <si>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</si>
  <si>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</si>
  <si>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</si>
  <si>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</si>
  <si>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</si>
  <si>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</si>
  <si>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</si>
  <si>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</si>
  <si>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</si>
  <si>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</si>
  <si>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</si>
  <si>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</si>
  <si>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</si>
  <si>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</si>
  <si>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</si>
  <si>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</si>
  <si>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</si>
  <si>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</si>
  <si>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</si>
  <si>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</si>
  <si>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</si>
  <si>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</si>
  <si>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</si>
  <si>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</si>
  <si>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</si>
  <si>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</si>
  <si>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</si>
  <si>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</si>
  <si>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</si>
  <si>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</si>
  <si>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</si>
  <si>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</si>
  <si>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</si>
  <si>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</si>
  <si>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</si>
  <si>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</si>
  <si>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</si>
  <si>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</si>
  <si>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</si>
  <si>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</si>
  <si>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</si>
  <si>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</si>
  <si>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</si>
  <si>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</si>
  <si>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</si>
  <si>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</si>
  <si>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</si>
  <si>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</si>
  <si>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</si>
  <si>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</si>
  <si>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</si>
  <si>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</si>
  <si>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</si>
  <si>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</si>
  <si>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</si>
  <si>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</si>
  <si>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</si>
  <si>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</si>
  <si>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</si>
  <si>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</si>
  <si>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</si>
  <si>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</si>
  <si>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</si>
  <si>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</si>
  <si>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</si>
  <si>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</si>
  <si>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</si>
  <si>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</si>
  <si>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</si>
  <si>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</si>
  <si>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</si>
  <si>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</si>
  <si>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</si>
  <si>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</si>
  <si>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</si>
  <si>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</si>
  <si>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</si>
  <si>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</si>
  <si>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</si>
  <si>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</si>
  <si>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</si>
  <si>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</si>
  <si>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</si>
  <si>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</si>
  <si>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</si>
  <si>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</si>
  <si>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</si>
  <si>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</si>
  <si>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</si>
  <si>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</si>
  <si>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</si>
  <si>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</si>
  <si>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</si>
  <si>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</si>
  <si>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</si>
  <si>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</si>
  <si>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</si>
  <si>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</si>
  <si>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</si>
  <si>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</si>
  <si>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</si>
  <si>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</si>
  <si>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</si>
  <si>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</si>
  <si>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</si>
  <si>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</si>
  <si>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</si>
  <si>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</si>
  <si>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</si>
  <si>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</si>
  <si>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</si>
  <si>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</si>
  <si>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</si>
  <si>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</si>
  <si>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</si>
  <si>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</si>
  <si>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</si>
  <si>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</si>
  <si>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</si>
  <si>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</si>
  <si>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</si>
  <si>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</si>
  <si>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</si>
  <si>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</si>
  <si>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</si>
  <si>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</si>
  <si>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</si>
  <si>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</si>
  <si>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</si>
  <si>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</si>
  <si>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</si>
  <si>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</si>
  <si>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</si>
  <si>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</si>
  <si>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</si>
  <si>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</si>
  <si>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</si>
  <si>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</si>
  <si>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</si>
  <si>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</si>
  <si>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</si>
  <si>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</si>
  <si>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</si>
  <si>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</si>
  <si>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</si>
  <si>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</si>
  <si>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</si>
  <si>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</si>
  <si>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</si>
  <si>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</si>
  <si>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</si>
  <si>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</si>
  <si>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</si>
  <si>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</si>
  <si>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</si>
  <si>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</si>
  <si>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</si>
  <si>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</si>
  <si>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</si>
  <si>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</si>
  <si>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</si>
  <si>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</si>
  <si>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</si>
  <si>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</si>
  <si>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</si>
  <si>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</si>
  <si>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</si>
  <si>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</si>
  <si>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</si>
  <si>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</si>
  <si>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</si>
  <si>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</si>
  <si>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</si>
  <si>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</si>
  <si>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</si>
  <si>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</si>
  <si>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</si>
  <si>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</si>
  <si>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</si>
  <si>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</si>
  <si>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</si>
  <si>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</si>
  <si>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</si>
  <si>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</si>
  <si>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</si>
  <si>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</si>
  <si>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</si>
  <si>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</si>
  <si>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</si>
  <si>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</si>
  <si>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</si>
  <si>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</si>
  <si>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</si>
  <si>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</si>
  <si>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</si>
  <si>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</si>
  <si>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</si>
  <si>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</si>
  <si>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</si>
  <si>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</si>
  <si>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</si>
  <si>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</si>
  <si>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</si>
  <si>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</si>
  <si>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</si>
  <si>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</si>
  <si>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</si>
  <si>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</si>
  <si>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</si>
  <si>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</si>
  <si>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</si>
  <si>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</si>
  <si>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</si>
  <si>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</si>
  <si>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</si>
  <si>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</si>
  <si>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</si>
  <si>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</si>
  <si>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</si>
  <si>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</si>
  <si>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</si>
  <si>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</si>
  <si>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</si>
  <si>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</si>
  <si>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</si>
  <si>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</si>
  <si>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</si>
  <si>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</si>
  <si>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</si>
  <si>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</si>
  <si>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</si>
  <si>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</si>
  <si>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</si>
  <si>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</si>
  <si>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</si>
  <si>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</si>
  <si>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</si>
  <si>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</si>
  <si>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</si>
  <si>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</si>
  <si>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</si>
  <si>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</si>
  <si>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</si>
  <si>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</si>
  <si>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</si>
  <si>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</si>
  <si>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</si>
  <si>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</si>
  <si>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</si>
  <si>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</si>
  <si>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</si>
  <si>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</si>
  <si>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</si>
  <si>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</si>
  <si>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</si>
  <si>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</si>
  <si>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</si>
  <si>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</si>
  <si>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</si>
  <si>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</si>
  <si>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</si>
  <si>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</si>
  <si>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</si>
  <si>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</si>
  <si>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</si>
  <si>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</si>
  <si>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</si>
  <si>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</si>
  <si>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</si>
  <si>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</si>
  <si>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</si>
  <si>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</si>
  <si>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</si>
  <si>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</si>
  <si>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</si>
  <si>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</si>
  <si>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</si>
  <si>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</si>
  <si>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</si>
  <si>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</si>
  <si>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</si>
  <si>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</si>
  <si>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</si>
  <si>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</si>
  <si>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</si>
  <si>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</si>
  <si>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</si>
  <si>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</si>
  <si>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</si>
  <si>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</si>
  <si>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</si>
  <si>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</si>
  <si>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</si>
  <si>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</si>
  <si>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</si>
  <si>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</si>
  <si>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</si>
  <si>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</si>
  <si>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</si>
  <si>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</si>
  <si>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</si>
  <si>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</si>
  <si>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</si>
  <si>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</si>
  <si>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</si>
  <si>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</si>
  <si>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</si>
  <si>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</si>
  <si>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</si>
  <si>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</si>
  <si>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</si>
  <si>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</si>
  <si>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</si>
  <si>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</si>
  <si>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</si>
  <si>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</si>
  <si>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</si>
  <si>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</si>
  <si>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</si>
  <si>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</si>
  <si>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</si>
  <si>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</si>
  <si>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</si>
  <si>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</si>
  <si>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</si>
  <si>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</si>
  <si>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</si>
  <si>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</si>
  <si>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</si>
  <si>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</si>
  <si>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</si>
  <si>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</si>
  <si>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</si>
  <si>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</si>
  <si>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</si>
  <si>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</si>
  <si>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</si>
  <si>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</si>
  <si>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</si>
  <si>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</si>
  <si>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</si>
  <si>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</si>
  <si>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</si>
  <si>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</si>
  <si>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</si>
  <si>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</si>
  <si>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</si>
  <si>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</si>
  <si>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</si>
  <si>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</si>
  <si>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</si>
  <si>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</si>
  <si>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</si>
  <si>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</si>
  <si>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</si>
  <si>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</si>
  <si>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</si>
  <si>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</si>
  <si>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</si>
  <si>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</si>
  <si>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</si>
  <si>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</si>
  <si>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</si>
  <si>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</si>
  <si>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</si>
  <si>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</si>
  <si>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</si>
  <si>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</si>
  <si>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</si>
  <si>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</si>
  <si>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</si>
  <si>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</si>
  <si>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</si>
  <si>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</si>
  <si>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</si>
  <si>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</si>
  <si>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</si>
  <si>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</si>
  <si>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</si>
  <si>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</si>
  <si>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</si>
  <si>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</si>
  <si>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</si>
  <si>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</si>
  <si>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</si>
  <si>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</si>
  <si>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</si>
  <si>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</si>
  <si>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</si>
  <si>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</si>
  <si>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</si>
  <si>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</si>
  <si>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</si>
  <si>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</si>
  <si>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</si>
  <si>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</si>
  <si>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</si>
  <si>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</si>
  <si>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</si>
  <si>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</si>
  <si>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</si>
  <si>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</si>
  <si>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</si>
  <si>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</si>
  <si>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</si>
  <si>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</si>
  <si>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</si>
  <si>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</si>
  <si>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</si>
  <si>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</si>
  <si>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</si>
  <si>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</si>
  <si>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</si>
  <si>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</si>
  <si>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</si>
  <si>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</si>
  <si>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</si>
  <si>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</si>
  <si>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</si>
  <si>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</si>
  <si>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</si>
  <si>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</si>
  <si>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</si>
  <si>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</si>
  <si>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</si>
  <si>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</si>
  <si>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</si>
  <si>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</si>
  <si>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</si>
  <si>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</si>
  <si>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</si>
  <si>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</si>
  <si>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</si>
  <si>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</si>
  <si>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</si>
  <si>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</si>
  <si>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</si>
  <si>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</si>
  <si>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</si>
  <si>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</si>
  <si>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</si>
  <si>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</si>
  <si>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</si>
  <si>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</si>
  <si>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</si>
  <si>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</si>
  <si>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</si>
  <si>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</si>
  <si>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</si>
  <si>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</si>
  <si>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</si>
  <si>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</si>
  <si>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</si>
  <si>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</si>
  <si>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</si>
  <si>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</si>
  <si>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</si>
  <si>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</si>
  <si>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</si>
  <si>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</si>
  <si>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</si>
  <si>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</si>
  <si>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</si>
  <si>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</si>
  <si>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</si>
  <si>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</si>
  <si>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</si>
  <si>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</si>
  <si>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</si>
  <si>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</si>
  <si>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</si>
  <si>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</si>
  <si>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</si>
  <si>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</si>
  <si>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</si>
  <si>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</si>
  <si>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</si>
  <si>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</si>
  <si>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</si>
  <si>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</si>
  <si>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</si>
  <si>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</si>
  <si>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</si>
  <si>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</si>
  <si>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</si>
  <si>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</si>
  <si>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</si>
  <si>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</si>
  <si>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</si>
  <si>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</si>
  <si>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</si>
  <si>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</si>
  <si>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</si>
  <si>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</si>
  <si>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</si>
  <si>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</si>
  <si>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</si>
  <si>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</si>
  <si>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</si>
  <si>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</si>
  <si>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</si>
  <si>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</si>
  <si>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</si>
  <si>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</si>
  <si>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</si>
  <si>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</si>
  <si>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</si>
  <si>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</si>
  <si>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</si>
  <si>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</si>
  <si>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</si>
  <si>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</si>
  <si>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</si>
  <si>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</si>
  <si>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</si>
  <si>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</si>
  <si>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</si>
  <si>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</si>
  <si>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</si>
  <si>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</si>
  <si>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</si>
  <si>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</si>
  <si>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</si>
  <si>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</si>
  <si>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</si>
  <si>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</si>
  <si>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</si>
  <si>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</si>
  <si>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</si>
  <si>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</si>
  <si>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</si>
  <si>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</si>
  <si>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</si>
  <si>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</si>
  <si>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</si>
  <si>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</si>
  <si>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</si>
  <si>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</si>
  <si>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</si>
  <si>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</si>
  <si>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</si>
  <si>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</si>
  <si>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</si>
  <si>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</si>
  <si>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</si>
  <si>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</si>
  <si>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</si>
  <si>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</si>
  <si>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</si>
  <si>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</si>
  <si>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</si>
  <si>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</si>
  <si>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</si>
  <si>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</si>
  <si>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</si>
  <si>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</si>
  <si>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</si>
  <si>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</si>
  <si>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</si>
  <si>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</si>
  <si>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</si>
  <si>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</si>
  <si>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</si>
  <si>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</si>
  <si>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</si>
  <si>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</si>
  <si>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</si>
  <si>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</si>
  <si>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</si>
  <si>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</si>
  <si>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</si>
  <si>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</si>
  <si>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</si>
  <si>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</si>
  <si>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</si>
  <si>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</si>
  <si>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</si>
  <si>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</si>
  <si>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</si>
  <si>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</si>
  <si>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</si>
  <si>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</si>
  <si>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</si>
  <si>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</si>
  <si>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</si>
  <si>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</si>
  <si>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</si>
  <si>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</si>
  <si>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</si>
  <si>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</si>
  <si>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</si>
  <si>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</si>
  <si>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</si>
  <si>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</si>
  <si>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</si>
  <si>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</si>
  <si>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</si>
  <si>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</si>
  <si>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</si>
  <si>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</si>
  <si>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</si>
  <si>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</si>
  <si>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</si>
  <si>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</si>
  <si>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</si>
  <si>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</si>
  <si>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</si>
  <si>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</si>
  <si>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</si>
  <si>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</si>
  <si>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</si>
  <si>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</si>
  <si>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</si>
  <si>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</si>
  <si>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</si>
  <si>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</si>
  <si>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</si>
  <si>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</si>
  <si>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</si>
  <si>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</si>
  <si>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</si>
  <si>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</si>
  <si>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</si>
  <si>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</si>
  <si>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</si>
  <si>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</si>
  <si>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</si>
  <si>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</si>
  <si>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</si>
  <si>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</si>
  <si>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</si>
  <si>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</si>
  <si>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</si>
  <si>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</si>
  <si>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</si>
  <si>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</si>
  <si>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</si>
  <si>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</si>
  <si>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</si>
  <si>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</si>
  <si>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</si>
  <si>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</si>
  <si>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</si>
  <si>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</si>
  <si>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</si>
  <si>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</si>
  <si>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</si>
  <si>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</si>
  <si>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</si>
  <si>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</si>
  <si>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</si>
  <si>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</si>
  <si>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</si>
  <si>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</si>
  <si>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</si>
  <si>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</si>
  <si>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</si>
  <si>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</si>
  <si>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</si>
  <si>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</si>
  <si>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</si>
  <si>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</si>
  <si>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</si>
  <si>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</si>
  <si>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</si>
  <si>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</si>
  <si>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</si>
  <si>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</si>
  <si>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</si>
  <si>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</si>
  <si>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</si>
  <si>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</si>
  <si>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</si>
  <si>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</si>
  <si>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</si>
  <si>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</si>
  <si>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</si>
  <si>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</si>
  <si>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</si>
  <si>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</si>
  <si>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</si>
  <si>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</si>
  <si>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</si>
  <si>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</si>
  <si>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</si>
  <si>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</si>
  <si>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</si>
  <si>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</si>
  <si>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</si>
  <si>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</si>
  <si>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</si>
  <si>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</si>
  <si>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</si>
  <si>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</si>
  <si>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</si>
  <si>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</si>
  <si>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</si>
  <si>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</si>
  <si>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</si>
  <si>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</si>
  <si>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</si>
  <si>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</si>
  <si>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</si>
  <si>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</si>
  <si>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</si>
  <si>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</si>
  <si>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</si>
  <si>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</si>
  <si>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</si>
  <si>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</si>
  <si>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</si>
  <si>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</si>
  <si>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</si>
  <si>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</si>
  <si>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</si>
  <si>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</si>
  <si>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</si>
  <si>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</si>
  <si>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</si>
  <si>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</si>
  <si>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</si>
  <si>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</si>
  <si>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</si>
  <si>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</si>
  <si>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</si>
  <si>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</si>
  <si>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</si>
  <si>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</si>
  <si>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</si>
  <si>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</si>
  <si>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</si>
  <si>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</si>
  <si>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</si>
  <si>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</si>
  <si>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</si>
  <si>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</si>
  <si>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</si>
  <si>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</si>
  <si>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</si>
  <si>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</si>
  <si>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</si>
  <si>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</si>
  <si>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</si>
  <si>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</si>
  <si>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</si>
  <si>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</si>
  <si>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</si>
  <si>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</si>
  <si>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</si>
  <si>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</si>
  <si>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</si>
  <si>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</si>
  <si>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</si>
  <si>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</si>
  <si>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</si>
  <si>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</si>
  <si>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</si>
  <si>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</si>
  <si>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</si>
  <si>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</si>
  <si>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</si>
  <si>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</si>
  <si>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</si>
  <si>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</si>
  <si>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</si>
  <si>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</si>
  <si>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</si>
  <si>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</si>
  <si>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</si>
  <si>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</si>
  <si>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</si>
  <si>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</si>
  <si>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</si>
  <si>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</si>
  <si>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</si>
  <si>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</si>
  <si>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</si>
  <si>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</si>
  <si>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</si>
  <si>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</si>
  <si>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</si>
  <si>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</si>
  <si>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</si>
  <si>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</si>
  <si>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</si>
  <si>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</si>
  <si>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</si>
  <si>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</si>
  <si>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</si>
  <si>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</si>
  <si>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</si>
  <si>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</si>
  <si>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</si>
  <si>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</si>
  <si>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</si>
  <si>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</si>
  <si>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</si>
  <si>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</si>
  <si>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</si>
  <si>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</si>
  <si>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</si>
  <si>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</si>
  <si>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</si>
  <si>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</si>
  <si>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</si>
  <si>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</si>
  <si>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</si>
  <si>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</si>
  <si>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</si>
  <si>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</si>
  <si>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</si>
  <si>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</si>
  <si>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</si>
  <si>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</si>
  <si>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</si>
  <si>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</si>
  <si>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</si>
  <si>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</si>
  <si>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</si>
  <si>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</si>
  <si>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</si>
  <si>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</si>
  <si>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</si>
  <si>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</si>
  <si>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</si>
  <si>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</si>
  <si>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</si>
  <si>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</si>
  <si>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</si>
  <si>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</si>
  <si>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</si>
  <si>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</si>
  <si>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</si>
  <si>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</si>
  <si>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</si>
  <si>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</si>
  <si>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</si>
  <si>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</si>
  <si>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</si>
  <si>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</si>
  <si>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</si>
  <si>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</si>
  <si>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</si>
  <si>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</si>
  <si>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</si>
  <si>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</si>
  <si>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</si>
  <si>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</si>
  <si>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</si>
  <si>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</si>
  <si>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</si>
  <si>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</si>
  <si>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</si>
  <si>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</si>
  <si>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</si>
  <si>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</si>
  <si>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</si>
  <si>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</si>
  <si>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</si>
  <si>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</si>
  <si>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</si>
  <si>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</si>
  <si>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</si>
  <si>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</si>
  <si>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</si>
  <si>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</si>
  <si>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</si>
  <si>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</si>
  <si>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</si>
  <si>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</si>
  <si>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</si>
  <si>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</si>
  <si>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</si>
  <si>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</si>
  <si>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</si>
  <si>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</si>
  <si>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</si>
  <si>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</si>
  <si>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</si>
  <si>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</si>
  <si>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</si>
  <si>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</si>
  <si>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</si>
  <si>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</si>
  <si>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</si>
  <si>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</si>
  <si>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</si>
  <si>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</si>
  <si>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</si>
  <si>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</si>
  <si>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</si>
  <si>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</si>
  <si>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</si>
  <si>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</si>
  <si>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</si>
  <si>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</si>
  <si>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</si>
  <si>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</si>
  <si>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</si>
  <si>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</si>
  <si>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</si>
  <si>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</si>
  <si>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</si>
  <si>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</si>
  <si>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</si>
  <si>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</si>
  <si>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</si>
  <si>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</si>
  <si>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</si>
  <si>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</si>
  <si>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</si>
  <si>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</si>
  <si>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</si>
  <si>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</si>
  <si>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</si>
  <si>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</si>
  <si>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</si>
  <si>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</si>
  <si>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</si>
  <si>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</si>
  <si>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</si>
  <si>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</si>
  <si>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</si>
  <si>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</si>
  <si>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</si>
  <si>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</si>
  <si>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</si>
  <si>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</si>
  <si>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</si>
  <si>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</si>
  <si>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</si>
  <si>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</si>
  <si>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</si>
  <si>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</si>
  <si>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</si>
  <si>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</si>
  <si>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</si>
  <si>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</si>
  <si>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</si>
  <si>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</si>
  <si>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</si>
  <si>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</si>
  <si>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</si>
  <si>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</si>
  <si>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</si>
  <si>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</si>
  <si>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</si>
  <si>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</si>
  <si>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</si>
  <si>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</si>
  <si>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</si>
  <si>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</si>
  <si>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</si>
  <si>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</si>
  <si>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</si>
  <si>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</si>
  <si>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</si>
  <si>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</si>
  <si>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</si>
  <si>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</si>
  <si>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</si>
  <si>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</si>
  <si>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</si>
  <si>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</si>
  <si>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</si>
  <si>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</si>
  <si>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</si>
  <si>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</si>
  <si>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</si>
  <si>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</si>
  <si>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</si>
  <si>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</si>
  <si>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</si>
  <si>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</si>
  <si>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</si>
  <si>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</si>
  <si>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</si>
  <si>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</si>
  <si>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</si>
  <si>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</si>
  <si>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</si>
  <si>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</si>
  <si>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</si>
  <si>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</si>
  <si>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</si>
  <si>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</si>
  <si>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</si>
  <si>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</si>
  <si>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</si>
  <si>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</si>
  <si>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</si>
  <si>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</si>
  <si>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</si>
  <si>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</si>
  <si>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</si>
  <si>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</si>
  <si>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</si>
  <si>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</si>
  <si>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</si>
  <si>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</si>
  <si>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</si>
  <si>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</si>
  <si>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</si>
  <si>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</si>
  <si>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</si>
  <si>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</si>
  <si>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</si>
  <si>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</si>
  <si>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</si>
  <si>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</si>
  <si>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</si>
  <si>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</si>
  <si>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</si>
  <si>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</si>
  <si>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</si>
  <si>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</si>
  <si>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</si>
  <si>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</si>
  <si>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</si>
  <si>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</si>
  <si>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</si>
  <si>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</si>
  <si>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</si>
  <si>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</si>
  <si>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</si>
  <si>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</si>
  <si>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</si>
  <si>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</si>
  <si>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</si>
  <si>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</si>
  <si>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</si>
  <si>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</si>
  <si>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</si>
  <si>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</si>
  <si>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</si>
  <si>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</si>
  <si>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</si>
  <si>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</si>
  <si>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</si>
  <si>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</si>
  <si>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</si>
  <si>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</si>
  <si>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</si>
  <si>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</si>
  <si>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</si>
  <si>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</si>
  <si>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</si>
  <si>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</si>
  <si>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</si>
  <si>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</si>
  <si>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</si>
  <si>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</si>
  <si>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</si>
  <si>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</si>
  <si>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</si>
  <si>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</si>
  <si>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</si>
  <si>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</si>
  <si>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</si>
  <si>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</si>
  <si>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</si>
  <si>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</si>
  <si>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</si>
  <si>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</si>
  <si>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</si>
  <si>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</si>
  <si>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</si>
  <si>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</si>
  <si>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</si>
  <si>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</si>
  <si>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</si>
  <si>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</si>
  <si>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</si>
  <si>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</si>
  <si>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</si>
  <si>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</si>
  <si>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</si>
  <si>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</si>
  <si>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</si>
  <si>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</si>
  <si>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</si>
  <si>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</si>
  <si>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</si>
  <si>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</si>
  <si>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</si>
  <si>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</si>
  <si>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</si>
  <si>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</si>
  <si>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</si>
  <si>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</si>
  <si>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</si>
  <si>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</si>
  <si>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</si>
  <si>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</si>
  <si>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</si>
  <si>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</si>
  <si>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</si>
  <si>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</si>
  <si>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</si>
  <si>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</si>
  <si>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</si>
  <si>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</si>
  <si>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</si>
  <si>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</si>
  <si>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</si>
  <si>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</si>
  <si>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</si>
  <si>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</si>
  <si>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</si>
  <si>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</si>
  <si>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</si>
  <si>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</si>
  <si>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</si>
  <si>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</si>
  <si>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</si>
  <si>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</si>
  <si>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</si>
  <si>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</si>
  <si>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</si>
  <si>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</si>
  <si>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</si>
  <si>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</si>
  <si>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</si>
  <si>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</si>
  <si>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</si>
  <si>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</si>
  <si>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</si>
  <si>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</si>
  <si>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</si>
  <si>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</si>
  <si>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</si>
  <si>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</si>
  <si>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</si>
  <si>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</si>
  <si>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</si>
  <si>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</si>
  <si>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</si>
  <si>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</si>
  <si>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</si>
  <si>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</si>
  <si>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</si>
  <si>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</si>
  <si>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</si>
  <si>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</si>
  <si>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</si>
  <si>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</si>
  <si>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</si>
  <si>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</si>
  <si>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</si>
  <si>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</si>
  <si>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</si>
  <si>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</si>
  <si>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</si>
  <si>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</si>
  <si>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</si>
  <si>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</si>
  <si>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</si>
  <si>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</si>
  <si>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</si>
  <si>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</si>
  <si>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</si>
  <si>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</si>
  <si>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</si>
  <si>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</si>
  <si>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</si>
  <si>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</si>
  <si>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</si>
  <si>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</si>
  <si>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</si>
  <si>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</si>
  <si>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</si>
  <si>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</si>
  <si>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</si>
  <si>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</si>
  <si>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</si>
  <si>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</si>
  <si>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</si>
  <si>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</si>
  <si>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</si>
  <si>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</si>
  <si>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</si>
  <si>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</si>
  <si>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</si>
  <si>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</si>
  <si>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</si>
  <si>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</si>
  <si>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</si>
  <si>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</si>
  <si>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</si>
  <si>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</si>
  <si>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</si>
  <si>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</si>
  <si>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</si>
  <si>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</si>
  <si>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</si>
  <si>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</si>
  <si>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</si>
  <si>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</si>
  <si>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</si>
  <si>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</si>
  <si>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</si>
  <si>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</si>
  <si>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</si>
  <si>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</si>
  <si>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</si>
  <si>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</si>
  <si>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</si>
  <si>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</si>
  <si>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</si>
  <si>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</si>
  <si>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</si>
  <si>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</si>
  <si>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</si>
  <si>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</si>
  <si>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</si>
  <si>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</si>
  <si>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</si>
  <si>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</si>
  <si>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</si>
  <si>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</si>
  <si>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</si>
  <si>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</si>
  <si>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</si>
  <si>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</si>
  <si>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</si>
  <si>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</si>
  <si>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</si>
  <si>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</si>
  <si>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</si>
  <si>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</si>
  <si>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</si>
  <si>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</si>
  <si>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</si>
  <si>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</si>
  <si>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</si>
  <si>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</si>
  <si>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</si>
  <si>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</si>
  <si>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</si>
  <si>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</si>
  <si>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</si>
  <si>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</si>
  <si>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</si>
  <si>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</si>
  <si>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</si>
  <si>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</si>
  <si>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</si>
  <si>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</si>
  <si>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</si>
  <si>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</si>
  <si>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</si>
  <si>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</si>
  <si>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</si>
  <si>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</si>
  <si>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</si>
  <si>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</si>
  <si>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</si>
  <si>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</si>
  <si>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</si>
  <si>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</si>
  <si>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</si>
  <si>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</si>
  <si>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</si>
  <si>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</si>
  <si>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</si>
  <si>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</si>
  <si>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</si>
  <si>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</si>
  <si>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</si>
  <si>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</si>
  <si>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</si>
  <si>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</si>
  <si>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</si>
  <si>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</si>
  <si>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</si>
  <si>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</si>
  <si>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</si>
  <si>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</si>
  <si>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</si>
  <si>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</si>
  <si>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</si>
  <si>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</si>
  <si>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</si>
  <si>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</si>
  <si>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</si>
  <si>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</si>
  <si>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</si>
  <si>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</si>
  <si>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</si>
  <si>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</si>
  <si>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</si>
  <si>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</si>
  <si>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</si>
  <si>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</si>
  <si>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</si>
  <si>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</si>
  <si>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</si>
  <si>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</si>
  <si>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</si>
  <si>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</si>
  <si>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</si>
  <si>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</si>
  <si>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</si>
  <si>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</si>
  <si>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</si>
  <si>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</si>
  <si>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</si>
  <si>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</si>
  <si>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</si>
  <si>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</si>
  <si>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</si>
  <si>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</si>
  <si>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</si>
  <si>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</si>
  <si>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</si>
  <si>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</si>
  <si>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</si>
  <si>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</si>
  <si>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</si>
  <si>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</si>
  <si>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</si>
  <si>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</si>
  <si>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</si>
  <si>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</si>
  <si>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</si>
  <si>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</si>
  <si>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</si>
  <si>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</si>
  <si>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</si>
  <si>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</si>
  <si>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</si>
  <si>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</si>
  <si>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</si>
  <si>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</si>
  <si>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</si>
  <si>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</si>
  <si>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</si>
  <si>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</si>
  <si>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</si>
  <si>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</si>
  <si>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</si>
  <si>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</si>
  <si>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</si>
  <si>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</si>
  <si>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</si>
  <si>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</si>
  <si>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</si>
  <si>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</si>
  <si>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</si>
  <si>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</si>
  <si>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</si>
  <si>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</si>
  <si>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</si>
  <si>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</si>
  <si>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</si>
  <si>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</si>
  <si>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</si>
  <si>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</si>
  <si>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</si>
  <si>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</si>
  <si>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</si>
  <si>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</si>
  <si>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</si>
  <si>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</si>
  <si>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</si>
  <si>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</si>
  <si>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</si>
  <si>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</si>
  <si>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</si>
  <si>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</si>
  <si>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</si>
  <si>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</si>
  <si>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</si>
  <si>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</si>
  <si>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</si>
  <si>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</si>
  <si>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</si>
  <si>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</si>
  <si>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</si>
  <si>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</si>
  <si>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</si>
  <si>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</si>
  <si>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</si>
  <si>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</si>
  <si>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</si>
  <si>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</si>
  <si>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</si>
  <si>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</si>
  <si>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</si>
  <si>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</si>
  <si>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</si>
  <si>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</si>
  <si>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</si>
  <si>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</si>
  <si>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</si>
  <si>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</si>
  <si>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</si>
  <si>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</si>
  <si>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</si>
  <si>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</si>
  <si>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</si>
  <si>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</si>
  <si>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</si>
  <si>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</si>
  <si>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</si>
  <si>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</si>
  <si>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</si>
  <si>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</si>
  <si>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</si>
  <si>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</si>
  <si>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</si>
  <si>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</si>
  <si>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</si>
  <si>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</si>
  <si>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</si>
  <si>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</si>
  <si>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</si>
  <si>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</si>
  <si>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</si>
  <si>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</si>
  <si>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</si>
  <si>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</si>
  <si>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</si>
  <si>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</si>
  <si>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</si>
  <si>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</si>
  <si>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</si>
  <si>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</si>
  <si>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</si>
  <si>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</si>
  <si>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</si>
  <si>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</si>
  <si>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</si>
  <si>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</si>
  <si>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</si>
  <si>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</si>
  <si>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</si>
  <si>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</si>
  <si>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</si>
  <si>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</si>
  <si>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</si>
  <si>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</si>
  <si>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</si>
  <si>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</si>
  <si>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</si>
  <si>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</si>
  <si>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</si>
  <si>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</si>
  <si>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</si>
  <si>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</si>
  <si>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</si>
  <si>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</si>
  <si>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</si>
  <si>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</si>
  <si>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</si>
  <si>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</si>
  <si>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</si>
  <si>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</si>
  <si>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</si>
  <si>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</si>
  <si>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</si>
  <si>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</si>
  <si>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</si>
  <si>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</si>
  <si>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</si>
  <si>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</si>
  <si>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</si>
  <si>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</si>
  <si>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</si>
  <si>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</si>
  <si>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</si>
  <si>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</si>
  <si>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</si>
  <si>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</si>
  <si>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</si>
  <si>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</si>
  <si>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</si>
  <si>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</si>
  <si>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</si>
  <si>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</si>
  <si>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</si>
  <si>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</si>
  <si>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</si>
  <si>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</si>
  <si>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</si>
  <si>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</si>
  <si>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</si>
  <si>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</si>
  <si>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</si>
  <si>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</si>
  <si>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</si>
  <si>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</si>
  <si>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</si>
  <si>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</si>
  <si>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</si>
  <si>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</si>
  <si>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</si>
  <si>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</si>
  <si>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</si>
  <si>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</si>
  <si>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</si>
  <si>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</si>
  <si>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</si>
  <si>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</si>
  <si>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</si>
  <si>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</si>
  <si>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</si>
  <si>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</si>
  <si>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</si>
  <si>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</si>
  <si>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</si>
  <si>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</si>
  <si>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</si>
  <si>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</si>
  <si>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</si>
  <si>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</si>
  <si>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</si>
  <si>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</si>
  <si>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</si>
  <si>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</si>
  <si>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</si>
  <si>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</si>
  <si>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</si>
  <si>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</si>
  <si>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</si>
  <si>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</si>
  <si>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</si>
  <si>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</si>
  <si>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</si>
  <si>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</si>
  <si>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</si>
  <si>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</si>
  <si>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</si>
  <si>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</si>
  <si>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</si>
  <si>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</si>
  <si>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</si>
  <si>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</si>
  <si>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</si>
  <si>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</si>
  <si>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</si>
  <si>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</si>
  <si>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</si>
  <si>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</si>
  <si>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</si>
  <si>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</si>
  <si>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</si>
  <si>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</si>
  <si>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</si>
  <si>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</si>
  <si>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</si>
  <si>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</si>
  <si>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</si>
  <si>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</si>
  <si>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</si>
  <si>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</si>
  <si>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</si>
  <si>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</si>
  <si>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</si>
  <si>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</si>
  <si>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</si>
  <si>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</si>
  <si>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</si>
  <si>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</si>
  <si>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</si>
  <si>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</si>
  <si>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</si>
  <si>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</si>
  <si>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</si>
  <si>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</si>
  <si>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</si>
  <si>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</si>
  <si>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</si>
  <si>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</si>
  <si>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</si>
  <si>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</si>
  <si>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</si>
  <si>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</si>
  <si>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</si>
  <si>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</si>
  <si>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</si>
  <si>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</si>
  <si>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</si>
  <si>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</si>
  <si>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</si>
  <si>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</si>
  <si>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</si>
  <si>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</si>
  <si>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</si>
  <si>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</si>
  <si>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</si>
  <si>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</si>
  <si>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</si>
  <si>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</si>
  <si>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</si>
  <si>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</si>
  <si>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</si>
  <si>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</si>
  <si>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</si>
  <si>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</si>
  <si>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</si>
  <si>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</si>
  <si>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</si>
  <si>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</si>
  <si>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</si>
  <si>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</si>
  <si>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</si>
  <si>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</si>
  <si>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</si>
  <si>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</si>
  <si>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</si>
  <si>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</si>
  <si>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</si>
  <si>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</si>
  <si>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</si>
  <si>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</si>
  <si>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</si>
  <si>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</si>
  <si>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</si>
  <si>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</si>
  <si>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</si>
  <si>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</si>
  <si>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</si>
  <si>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</si>
  <si>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</si>
  <si>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</si>
  <si>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</si>
  <si>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</si>
  <si>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</si>
  <si>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</si>
  <si>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</si>
  <si>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</si>
  <si>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</si>
  <si>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</si>
  <si>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</si>
  <si>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</si>
  <si>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</si>
  <si>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</si>
  <si>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</si>
  <si>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</si>
  <si>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</si>
  <si>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</si>
  <si>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</si>
  <si>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</si>
  <si>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</si>
  <si>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</si>
  <si>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</si>
  <si>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</si>
  <si>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</si>
  <si>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</si>
  <si>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</si>
  <si>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</si>
  <si>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</si>
  <si>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</si>
  <si>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</si>
  <si>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</si>
  <si>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</si>
  <si>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</si>
  <si>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</si>
  <si>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</si>
  <si>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</si>
  <si>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</si>
  <si>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</si>
  <si>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</si>
  <si>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</si>
  <si>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</si>
  <si>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</si>
  <si>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</si>
  <si>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</si>
  <si>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</si>
  <si>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</si>
  <si>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</si>
  <si>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</si>
  <si>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</si>
  <si>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</si>
  <si>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</si>
  <si>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</si>
  <si>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</si>
  <si>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</si>
  <si>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</si>
  <si>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</si>
  <si>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</si>
  <si>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</si>
  <si>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</si>
  <si>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</si>
  <si>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</si>
  <si>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</si>
  <si>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</si>
  <si>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</si>
  <si>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</si>
  <si>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</si>
  <si>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</si>
  <si>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</si>
  <si>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</si>
  <si>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</si>
  <si>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</si>
  <si>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</si>
  <si>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</si>
  <si>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</si>
  <si>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</si>
  <si>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</si>
  <si>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</si>
  <si>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</si>
  <si>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</si>
  <si>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</si>
  <si>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</si>
  <si>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</si>
  <si>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</si>
  <si>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</si>
  <si>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</si>
  <si>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</si>
  <si>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</si>
  <si>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</si>
  <si>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</si>
  <si>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</si>
  <si>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</si>
  <si>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</si>
  <si>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</si>
  <si>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</si>
  <si>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</si>
  <si>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</si>
  <si>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</si>
  <si>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</si>
  <si>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</si>
  <si>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</si>
  <si>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</si>
  <si>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</si>
  <si>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</si>
  <si>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</si>
  <si>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</si>
  <si>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</si>
  <si>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</si>
  <si>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</si>
  <si>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</si>
  <si>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</si>
  <si>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</si>
  <si>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</si>
  <si>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</si>
  <si>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</si>
  <si>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</si>
  <si>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</si>
  <si>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</si>
  <si>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</si>
  <si>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</si>
  <si>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</si>
  <si>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</si>
  <si>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</si>
  <si>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</si>
  <si>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</si>
  <si>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</si>
  <si>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</si>
  <si>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</si>
  <si>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</si>
  <si>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</si>
  <si>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</si>
  <si>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</si>
  <si>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</si>
  <si>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</si>
  <si>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</si>
  <si>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</si>
  <si>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</si>
  <si>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</si>
  <si>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</si>
  <si>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</si>
  <si>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</si>
  <si>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</si>
  <si>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</si>
  <si>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</si>
  <si>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</si>
  <si>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</si>
  <si>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</si>
  <si>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</si>
  <si>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</si>
  <si>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</si>
  <si>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</si>
  <si>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</si>
  <si>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</si>
  <si>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</si>
  <si>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</si>
  <si>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</si>
  <si>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</si>
  <si>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</si>
  <si>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</si>
  <si>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</si>
  <si>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</si>
  <si>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</si>
  <si>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</si>
  <si>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</si>
  <si>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</si>
  <si>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</si>
  <si>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</si>
  <si>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</si>
  <si>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</si>
  <si>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</si>
  <si>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</si>
  <si>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</si>
  <si>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</si>
  <si>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</si>
  <si>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</si>
  <si>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</si>
  <si>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</si>
  <si>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</si>
  <si>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</si>
  <si>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</si>
  <si>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</si>
  <si>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</si>
  <si>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</si>
  <si>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</si>
  <si>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</si>
  <si>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</si>
  <si>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</si>
  <si>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</si>
  <si>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</si>
  <si>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</si>
  <si>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</si>
  <si>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</si>
  <si>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</si>
  <si>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</si>
  <si>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</si>
  <si>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</si>
  <si>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</si>
  <si>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</si>
  <si>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</si>
  <si>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</si>
  <si>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</si>
  <si>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</si>
  <si>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</si>
  <si>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</si>
  <si>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</si>
  <si>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</si>
  <si>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</si>
  <si>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</si>
  <si>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</si>
  <si>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</si>
  <si>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</si>
  <si>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</si>
  <si>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</si>
  <si>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</si>
  <si>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</si>
  <si>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</si>
  <si>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</si>
  <si>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</si>
  <si>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</si>
  <si>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</si>
  <si>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</si>
  <si>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</si>
  <si>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</si>
  <si>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</si>
  <si>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</si>
  <si>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</si>
  <si>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</si>
  <si>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</si>
  <si>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</si>
  <si>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</si>
  <si>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</si>
  <si>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</si>
  <si>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</si>
  <si>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</si>
  <si>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</si>
  <si>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</si>
  <si>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</si>
  <si>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</si>
  <si>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</si>
  <si>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</si>
  <si>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</si>
  <si>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</si>
  <si>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</si>
  <si>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</si>
  <si>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</si>
  <si>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</si>
  <si>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</si>
  <si>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</si>
  <si>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</si>
  <si>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</si>
  <si>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</si>
  <si>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</si>
  <si>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</si>
  <si>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</si>
  <si>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</si>
  <si>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</si>
  <si>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</si>
  <si>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</si>
  <si>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</si>
  <si>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</si>
  <si>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</si>
  <si>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</si>
  <si>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</si>
  <si>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</si>
  <si>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</si>
  <si>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</si>
  <si>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</si>
  <si>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</si>
  <si>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</si>
  <si>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</si>
  <si>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</si>
  <si>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</si>
  <si>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</si>
  <si>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</si>
  <si>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</si>
  <si>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</si>
  <si>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</si>
  <si>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</si>
  <si>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</si>
  <si>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</si>
  <si>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</si>
  <si>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</si>
  <si>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</si>
  <si>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</si>
  <si>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</si>
  <si>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</si>
  <si>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</si>
  <si>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</si>
  <si>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</si>
  <si>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</si>
  <si>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</si>
  <si>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</si>
  <si>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</si>
  <si>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</si>
  <si>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</si>
  <si>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</si>
  <si>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</si>
  <si>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</si>
  <si>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</si>
  <si>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</si>
  <si>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</si>
  <si>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</si>
  <si>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</si>
  <si>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</si>
  <si>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</si>
  <si>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</si>
  <si>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</si>
  <si>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</si>
  <si>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</si>
  <si>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</si>
  <si>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</si>
  <si>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</si>
  <si>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</si>
  <si>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</si>
  <si>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</si>
  <si>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</si>
  <si>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</si>
  <si>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</si>
  <si>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</si>
  <si>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</si>
  <si>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</si>
  <si>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</si>
  <si>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</si>
  <si>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</si>
  <si>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</si>
  <si>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</si>
  <si>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</si>
  <si>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</si>
  <si>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</si>
  <si>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</si>
  <si>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</si>
  <si>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</si>
  <si>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</si>
  <si>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</si>
  <si>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</si>
  <si>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</si>
  <si>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</si>
  <si>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</si>
  <si>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</si>
  <si>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</si>
  <si>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</si>
  <si>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</si>
  <si>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</si>
  <si>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</si>
  <si>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</si>
  <si>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</si>
  <si>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</si>
  <si>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</si>
  <si>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</si>
  <si>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</si>
  <si>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</si>
  <si>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</si>
  <si>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</si>
  <si>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</si>
  <si>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</si>
  <si>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</si>
  <si>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</si>
  <si>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</si>
  <si>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</si>
  <si>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</si>
  <si>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</si>
  <si>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</si>
  <si>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</si>
  <si>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</si>
  <si>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</si>
  <si>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</si>
  <si>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</si>
  <si>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</si>
  <si>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</si>
  <si>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</si>
  <si>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</si>
  <si>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</si>
  <si>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</si>
  <si>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</si>
  <si>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</si>
  <si>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</si>
  <si>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</si>
  <si>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</si>
  <si>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</si>
  <si>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</si>
  <si>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</si>
  <si>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</si>
  <si>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</si>
  <si>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</si>
  <si>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</si>
  <si>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</si>
  <si>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</si>
  <si>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</si>
  <si>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</si>
  <si>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</si>
  <si>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</si>
  <si>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</si>
  <si>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</si>
  <si>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</si>
  <si>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</si>
  <si>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</si>
  <si>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</si>
  <si>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</si>
  <si>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</si>
  <si>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</si>
  <si>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</si>
  <si>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</si>
  <si>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</si>
  <si>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</si>
  <si>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</si>
  <si>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</si>
  <si>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</si>
  <si>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</si>
  <si>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</si>
  <si>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</si>
  <si>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</si>
  <si>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</si>
  <si>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</si>
  <si>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</si>
  <si>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</si>
  <si>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</si>
  <si>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</si>
  <si>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</si>
  <si>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</si>
  <si>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</si>
  <si>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</si>
  <si>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</si>
  <si>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</si>
  <si>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</si>
  <si>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</si>
  <si>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</si>
  <si>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</si>
  <si>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</si>
  <si>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</si>
  <si>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</si>
  <si>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</si>
  <si>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</si>
  <si>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</si>
  <si>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</si>
  <si>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</si>
  <si>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</si>
  <si>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</si>
  <si>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</si>
  <si>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</si>
  <si>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</si>
  <si>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</si>
  <si>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</si>
  <si>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</si>
  <si>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</si>
  <si>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</si>
  <si>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</si>
  <si>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</si>
  <si>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</si>
  <si>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</si>
  <si>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</si>
  <si>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</si>
  <si>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</si>
  <si>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</si>
  <si>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</si>
  <si>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</si>
  <si>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</si>
  <si>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</si>
  <si>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</si>
  <si>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</si>
  <si>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</si>
  <si>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</si>
  <si>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</si>
  <si>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</si>
  <si>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</si>
  <si>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</si>
  <si>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</si>
  <si>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</si>
  <si>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</si>
  <si>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</si>
  <si>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</si>
  <si>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</si>
  <si>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</si>
  <si>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</si>
  <si>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</si>
  <si>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</si>
  <si>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</si>
  <si>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</si>
  <si>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</si>
  <si>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</si>
  <si>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</si>
  <si>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</si>
  <si>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</si>
  <si>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</si>
  <si>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</si>
  <si>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</si>
  <si>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</si>
  <si>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</si>
  <si>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</si>
  <si>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</si>
  <si>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</si>
  <si>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</si>
  <si>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</si>
  <si>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</si>
  <si>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</si>
  <si>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</si>
  <si>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</si>
  <si>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</si>
  <si>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</si>
  <si>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</si>
  <si>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</si>
  <si>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</si>
  <si>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</si>
  <si>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</si>
  <si>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</si>
  <si>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</si>
  <si>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</si>
  <si>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</si>
  <si>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</si>
  <si>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</si>
  <si>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</si>
  <si>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</si>
  <si>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</si>
  <si>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</si>
  <si>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</si>
  <si>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</si>
  <si>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</si>
  <si>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</si>
  <si>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</si>
  <si>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</si>
  <si>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</si>
  <si>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</si>
  <si>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</si>
  <si>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</si>
  <si>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</si>
  <si>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</si>
  <si>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</si>
  <si>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</si>
  <si>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</si>
  <si>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</si>
  <si>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</si>
  <si>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</si>
  <si>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</si>
  <si>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</si>
  <si>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</si>
  <si>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</si>
  <si>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</si>
  <si>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</si>
  <si>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</si>
  <si>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</si>
  <si>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</si>
  <si>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</si>
  <si>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</si>
  <si>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</si>
  <si>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</si>
  <si>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</si>
  <si>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</si>
  <si>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</si>
  <si>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</si>
  <si>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</si>
  <si>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</si>
  <si>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</si>
  <si>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</si>
  <si>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</si>
  <si>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</si>
  <si>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</si>
  <si>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</si>
  <si>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</si>
  <si>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</si>
  <si>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</si>
  <si>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</si>
  <si>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</si>
  <si>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</si>
  <si>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</si>
  <si>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</si>
  <si>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</si>
  <si>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</si>
  <si>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</si>
  <si>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</si>
  <si>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</si>
  <si>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</si>
  <si>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</si>
  <si>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</si>
  <si>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</si>
  <si>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</si>
  <si>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</si>
  <si>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</si>
  <si>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</si>
  <si>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</si>
  <si>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</si>
  <si>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</si>
  <si>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</si>
  <si>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</si>
  <si>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</si>
  <si>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</si>
  <si>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</si>
  <si>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</si>
  <si>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</si>
  <si>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</si>
  <si>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</si>
  <si>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</si>
  <si>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</si>
  <si>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</si>
  <si>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</si>
  <si>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</si>
  <si>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</si>
  <si>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</si>
  <si>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</si>
  <si>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</si>
  <si>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</si>
  <si>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</si>
  <si>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</si>
  <si>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</si>
  <si>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</si>
  <si>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</si>
  <si>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</si>
  <si>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</si>
  <si>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</si>
  <si>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</si>
  <si>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</si>
  <si>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</si>
  <si>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</si>
  <si>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</si>
  <si>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</si>
  <si>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</si>
  <si>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</si>
  <si>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</si>
  <si>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</si>
  <si>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</si>
  <si>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</si>
  <si>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</si>
  <si>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</si>
  <si>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</si>
  <si>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</si>
  <si>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</si>
  <si>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</si>
  <si>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</si>
  <si>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</si>
  <si>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</si>
  <si>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</si>
  <si>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</si>
  <si>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</si>
  <si>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</si>
  <si>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</si>
  <si>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</si>
  <si>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</si>
  <si>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</si>
  <si>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</si>
  <si>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</si>
  <si>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</si>
  <si>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</si>
  <si>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</si>
  <si>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</si>
  <si>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</si>
  <si>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</si>
  <si>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</si>
  <si>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</si>
  <si>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</si>
  <si>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</si>
  <si>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</si>
  <si>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</si>
  <si>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</si>
  <si>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</si>
  <si>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</si>
  <si>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</si>
  <si>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</si>
  <si>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</si>
  <si>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</si>
  <si>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</si>
  <si>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</si>
  <si>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</si>
  <si>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</si>
  <si>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</si>
  <si>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</si>
  <si>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</si>
  <si>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</si>
  <si>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</si>
  <si>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</si>
  <si>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</si>
  <si>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</si>
  <si>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</si>
  <si>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</si>
  <si>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</si>
  <si>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</si>
  <si>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</si>
  <si>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</si>
  <si>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</si>
  <si>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</si>
  <si>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</si>
  <si>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</si>
  <si>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</si>
  <si>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</si>
  <si>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</si>
  <si>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</si>
  <si>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</si>
  <si>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</si>
  <si>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</si>
  <si>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</si>
  <si>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</si>
  <si>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</si>
  <si>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</si>
  <si>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</si>
  <si>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</si>
  <si>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</si>
  <si>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</si>
  <si>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</si>
  <si>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</si>
  <si>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</si>
  <si>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</si>
  <si>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</si>
  <si>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</si>
  <si>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</si>
  <si>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</si>
  <si>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</si>
  <si>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</si>
  <si>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</si>
  <si>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</si>
  <si>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</si>
  <si>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</si>
  <si>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</si>
  <si>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</si>
  <si>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</si>
  <si>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</si>
  <si>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</si>
  <si>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</si>
  <si>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</si>
  <si>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</si>
  <si>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</si>
  <si>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</si>
  <si>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</si>
  <si>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</si>
  <si>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</si>
  <si>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</si>
  <si>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</si>
  <si>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</si>
  <si>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</si>
  <si>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</si>
  <si>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</si>
  <si>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</si>
  <si>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</si>
  <si>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</si>
  <si>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</si>
  <si>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</si>
  <si>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</si>
  <si>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</si>
  <si>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</si>
  <si>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</si>
  <si>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</si>
  <si>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</si>
  <si>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</si>
  <si>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</si>
  <si>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</si>
  <si>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</si>
  <si>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</si>
  <si>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</si>
  <si>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</si>
  <si>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</si>
  <si>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</si>
  <si>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</si>
  <si>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</si>
  <si>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</si>
  <si>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</si>
  <si>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</si>
  <si>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</si>
  <si>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</si>
  <si>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</si>
  <si>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</si>
  <si>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</si>
  <si>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</si>
  <si>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</si>
  <si>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</si>
  <si>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</si>
  <si>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</si>
  <si>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</si>
  <si>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</si>
  <si>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</si>
  <si>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</si>
  <si>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</si>
  <si>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</si>
  <si>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</si>
  <si>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</si>
  <si>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</si>
  <si>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</si>
  <si>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</si>
  <si>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</si>
  <si>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</si>
  <si>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</si>
  <si>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</si>
  <si>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</si>
  <si>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</si>
  <si>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</si>
  <si>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</si>
  <si>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</si>
  <si>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</si>
  <si>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</si>
  <si>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</si>
  <si>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</si>
  <si>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</si>
  <si>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</si>
  <si>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</si>
  <si>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</si>
  <si>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</si>
  <si>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</si>
  <si>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</si>
  <si>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</si>
  <si>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</si>
  <si>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</si>
  <si>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</si>
  <si>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</si>
  <si>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</si>
  <si>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</si>
  <si>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</si>
  <si>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</si>
  <si>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</si>
  <si>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</si>
  <si>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</si>
  <si>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</si>
  <si>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</si>
  <si>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</si>
  <si>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</si>
  <si>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</si>
  <si>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</si>
  <si>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</si>
  <si>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</si>
  <si>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</si>
  <si>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</si>
  <si>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</si>
  <si>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</si>
  <si>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</si>
  <si>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</si>
  <si>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</si>
  <si>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</si>
  <si>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</si>
  <si>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</si>
  <si>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</si>
  <si>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</si>
  <si>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</si>
  <si>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</si>
  <si>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</si>
  <si>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</si>
  <si>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</si>
  <si>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</si>
  <si>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</si>
  <si>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</si>
  <si>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</si>
  <si>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</si>
  <si>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</si>
  <si>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</si>
  <si>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</si>
  <si>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</si>
  <si>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</si>
  <si>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</si>
  <si>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</si>
  <si>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</si>
  <si>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</si>
  <si>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</si>
  <si>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</si>
  <si>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</si>
  <si>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</si>
  <si>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</si>
  <si>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</si>
  <si>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</si>
  <si>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</si>
  <si>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</si>
  <si>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</si>
  <si>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</si>
  <si>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</si>
  <si>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</si>
  <si>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</si>
  <si>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</si>
  <si>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</si>
  <si>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</si>
  <si>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</si>
  <si>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</si>
  <si>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</si>
  <si>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</si>
  <si>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</si>
  <si>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</si>
  <si>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</si>
  <si>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</si>
  <si>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</si>
  <si>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</si>
  <si>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</si>
  <si>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</si>
  <si>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</si>
  <si>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</si>
  <si>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</si>
  <si>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</si>
  <si>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</si>
  <si>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</si>
  <si>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</si>
  <si>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</si>
  <si>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</si>
  <si>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</si>
  <si>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</si>
  <si>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</si>
  <si>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</si>
  <si>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</si>
  <si>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</si>
  <si>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</si>
  <si>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</si>
  <si>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</si>
  <si>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</si>
  <si>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</si>
  <si>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</si>
  <si>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</si>
  <si>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</si>
  <si>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</si>
  <si>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</si>
  <si>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</si>
  <si>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</si>
  <si>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</si>
  <si>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</si>
  <si>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</si>
  <si>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</si>
  <si>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</si>
  <si>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</si>
  <si>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</si>
  <si>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</si>
  <si>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</si>
  <si>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</si>
  <si>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</si>
  <si>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</si>
  <si>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</si>
  <si>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</si>
  <si>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</si>
  <si>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</si>
  <si>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</si>
  <si>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</si>
  <si>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</si>
  <si>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</si>
  <si>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</si>
  <si>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</si>
  <si>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</si>
  <si>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</si>
  <si>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</si>
  <si>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</si>
  <si>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</si>
  <si>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</si>
  <si>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</si>
  <si>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</si>
  <si>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</si>
  <si>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</si>
  <si>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</si>
  <si>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</si>
  <si>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</si>
  <si>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</si>
  <si>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</si>
  <si>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</si>
  <si>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</si>
  <si>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</si>
  <si>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</si>
  <si>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</si>
  <si>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</si>
  <si>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</si>
  <si>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</si>
  <si>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</si>
  <si>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</si>
  <si>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</si>
  <si>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</si>
  <si>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</si>
  <si>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</si>
  <si>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</si>
  <si>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</si>
  <si>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</si>
  <si>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</si>
  <si>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</si>
  <si>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</si>
  <si>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</si>
  <si>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</si>
  <si>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</si>
  <si>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</si>
  <si>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</si>
  <si>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</si>
  <si>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</si>
  <si>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</si>
  <si>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</si>
  <si>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</si>
  <si>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</si>
  <si>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</si>
  <si>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</si>
  <si>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</si>
  <si>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</si>
  <si>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</si>
  <si>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</si>
  <si>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</si>
  <si>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</si>
  <si>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</si>
  <si>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</si>
  <si>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</si>
  <si>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</si>
  <si>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</si>
  <si>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</si>
  <si>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</si>
  <si>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</si>
  <si>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</si>
  <si>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</si>
  <si>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</si>
  <si>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</si>
  <si>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</si>
  <si>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</si>
  <si>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</si>
  <si>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</si>
  <si>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</si>
  <si>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</si>
  <si>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</si>
  <si>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</si>
  <si>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</si>
  <si>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</si>
  <si>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</si>
  <si>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</si>
  <si>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</si>
  <si>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</si>
  <si>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</si>
  <si>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</si>
  <si>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</si>
  <si>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</si>
  <si>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</si>
  <si>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</si>
  <si>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</si>
  <si>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</si>
  <si>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</si>
  <si>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</si>
  <si>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</si>
  <si>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</si>
  <si>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</si>
  <si>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</si>
  <si>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</si>
  <si>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</si>
  <si>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</si>
  <si>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</si>
  <si>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</si>
  <si>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</si>
  <si>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</si>
  <si>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</si>
  <si>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</si>
  <si>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</si>
  <si>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</si>
  <si>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</si>
  <si>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</si>
  <si>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</si>
  <si>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</si>
  <si>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</si>
  <si>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</si>
  <si>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</si>
  <si>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</si>
  <si>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</si>
  <si>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</si>
  <si>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</si>
  <si>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</si>
  <si>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</si>
  <si>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</si>
  <si>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</si>
  <si>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</si>
  <si>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</si>
  <si>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</si>
  <si>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</si>
  <si>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</si>
  <si>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</si>
  <si>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</si>
  <si>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</si>
  <si>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</si>
  <si>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</si>
  <si>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</si>
  <si>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</si>
  <si>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</si>
  <si>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</si>
  <si>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</si>
  <si>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</si>
  <si>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</si>
  <si>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</si>
  <si>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</si>
  <si>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</si>
  <si>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</si>
  <si>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</si>
  <si>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</si>
  <si>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</si>
  <si>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</si>
  <si>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</si>
  <si>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</si>
  <si>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</si>
  <si>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</si>
  <si>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</si>
  <si>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</si>
  <si>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</si>
  <si>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</si>
  <si>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</si>
  <si>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</si>
  <si>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</si>
  <si>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</si>
  <si>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</si>
  <si>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</si>
  <si>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</si>
  <si>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</si>
  <si>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</si>
  <si>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</si>
  <si>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</si>
  <si>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</si>
  <si>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</si>
  <si>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</si>
  <si>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</si>
  <si>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</si>
  <si>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</si>
  <si>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</si>
  <si>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</si>
  <si>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</si>
  <si>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</si>
  <si>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</si>
  <si>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</si>
  <si>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</si>
  <si>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</si>
  <si>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</si>
  <si>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</si>
  <si>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</si>
  <si>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</si>
  <si>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</si>
  <si>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</si>
  <si>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</si>
  <si>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</si>
  <si>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</si>
  <si>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</si>
  <si>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</si>
  <si>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</si>
  <si>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</si>
  <si>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</si>
  <si>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</si>
  <si>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</si>
  <si>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</si>
  <si>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</si>
  <si>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</si>
  <si>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</si>
  <si>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</si>
  <si>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</si>
  <si>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</si>
  <si>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</si>
  <si>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</si>
  <si>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</si>
  <si>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</si>
  <si>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</si>
  <si>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</si>
  <si>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</si>
  <si>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</si>
  <si>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</si>
  <si>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</si>
  <si>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</si>
  <si>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</si>
  <si>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</si>
  <si>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</si>
  <si>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</si>
  <si>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</si>
  <si>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</si>
  <si>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</si>
  <si>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</si>
  <si>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</si>
  <si>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</si>
  <si>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</si>
  <si>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</si>
  <si>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</si>
  <si>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</si>
  <si>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</si>
  <si>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</si>
  <si>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</si>
  <si>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</si>
  <si>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</si>
  <si>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</si>
  <si>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</si>
  <si>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</si>
  <si>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</si>
  <si>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</si>
  <si>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</si>
  <si>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</si>
  <si>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</si>
  <si>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</si>
  <si>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</si>
  <si>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</si>
  <si>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</si>
  <si>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</si>
  <si>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</si>
  <si>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</si>
  <si>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</si>
  <si>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</si>
  <si>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</si>
  <si>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</si>
  <si>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</si>
  <si>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</si>
  <si>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</si>
  <si>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</si>
  <si>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</si>
  <si>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</si>
  <si>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</si>
  <si>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</si>
  <si>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</si>
  <si>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</si>
  <si>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</si>
  <si>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</si>
  <si>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</si>
  <si>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</si>
  <si>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</si>
  <si>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</si>
  <si>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</si>
  <si>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</si>
  <si>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</si>
  <si>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</si>
  <si>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</si>
  <si>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</si>
  <si>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</si>
  <si>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</si>
  <si>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</si>
  <si>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</si>
  <si>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</si>
  <si>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</si>
  <si>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</si>
  <si>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</si>
  <si>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</si>
  <si>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</si>
  <si>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</si>
  <si>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</si>
  <si>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</si>
  <si>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</si>
  <si>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</si>
  <si>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</si>
  <si>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</si>
  <si>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</si>
  <si>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</si>
  <si>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</si>
  <si>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</si>
  <si>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</si>
  <si>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</si>
  <si>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</si>
  <si>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</si>
  <si>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</si>
  <si>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</si>
  <si>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</si>
  <si>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</si>
  <si>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</si>
  <si>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</si>
  <si>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</si>
  <si>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</si>
  <si>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</si>
  <si>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</si>
  <si>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</si>
  <si>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</si>
  <si>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</si>
  <si>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</si>
  <si>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</si>
  <si>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</si>
  <si>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</si>
  <si>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</si>
  <si>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</si>
  <si>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</si>
  <si>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</si>
  <si>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</si>
  <si>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</si>
  <si>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</si>
  <si>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</si>
  <si>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</si>
  <si>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</si>
  <si>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</si>
  <si>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</si>
  <si>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</si>
  <si>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</si>
  <si>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</si>
  <si>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</si>
  <si>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</si>
  <si>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</si>
  <si>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</si>
  <si>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</si>
  <si>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</si>
  <si>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</si>
  <si>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</si>
  <si>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</si>
  <si>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</si>
  <si>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</si>
  <si>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</si>
  <si>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</si>
  <si>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</si>
  <si>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</si>
  <si>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</si>
  <si>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</si>
  <si>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</si>
  <si>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</si>
  <si>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</si>
  <si>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</si>
  <si>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</si>
  <si>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</si>
  <si>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</si>
  <si>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</si>
  <si>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</si>
  <si>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</si>
  <si>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</si>
  <si>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</si>
  <si>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</si>
  <si>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</si>
  <si>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</si>
  <si>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</si>
  <si>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</si>
  <si>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</si>
  <si>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</si>
  <si>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</si>
  <si>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</si>
  <si>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</si>
  <si>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</si>
  <si>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</si>
  <si>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</si>
  <si>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</si>
  <si>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</si>
  <si>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</si>
  <si>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</si>
  <si>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</si>
  <si>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</si>
  <si>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</si>
  <si>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</si>
  <si>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</si>
  <si>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</si>
  <si>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</si>
  <si>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</si>
  <si>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</si>
  <si>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</si>
  <si>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</si>
  <si>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</si>
  <si>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</si>
  <si>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</si>
  <si>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</si>
  <si>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</si>
  <si>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</si>
  <si>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</si>
  <si>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</si>
  <si>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</si>
  <si>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</si>
  <si>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</si>
  <si>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</si>
  <si>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</si>
  <si>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</si>
  <si>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</si>
  <si>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</si>
  <si>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</si>
  <si>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</si>
  <si>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</si>
  <si>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</si>
  <si>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</si>
  <si>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</si>
  <si>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</si>
  <si>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</si>
  <si>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</si>
  <si>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</si>
  <si>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</si>
  <si>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</si>
  <si>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</si>
  <si>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</si>
  <si>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</si>
  <si>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</si>
  <si>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</si>
  <si>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</si>
  <si>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</si>
  <si>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</si>
  <si>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</si>
  <si>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</si>
  <si>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</si>
  <si>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</si>
  <si>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</si>
  <si>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</si>
  <si>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</si>
  <si>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</si>
  <si>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</si>
  <si>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</si>
  <si>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</si>
  <si>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</si>
  <si>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</si>
  <si>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</si>
  <si>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</si>
  <si>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</si>
  <si>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</si>
  <si>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</si>
  <si>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</si>
  <si>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</si>
  <si>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</si>
  <si>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</si>
  <si>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</si>
  <si>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</si>
  <si>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</si>
  <si>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</si>
  <si>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</si>
  <si>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</si>
  <si>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</si>
  <si>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</si>
  <si>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</si>
  <si>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</si>
  <si>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</si>
  <si>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</si>
  <si>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</si>
  <si>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</si>
  <si>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</si>
  <si>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</si>
  <si>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</si>
  <si>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</si>
  <si>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</si>
  <si>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</si>
  <si>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</si>
  <si>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</si>
  <si>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</si>
  <si>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</si>
  <si>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</si>
  <si>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</si>
  <si>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</si>
  <si>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</si>
  <si>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</si>
  <si>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</si>
  <si>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</si>
  <si>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</si>
  <si>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</si>
  <si>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</si>
  <si>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</si>
  <si>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</si>
  <si>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</si>
  <si>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</si>
  <si>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</si>
  <si>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</si>
  <si>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</si>
  <si>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</si>
  <si>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</si>
  <si>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</si>
  <si>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</si>
  <si>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</si>
  <si>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</si>
  <si>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</si>
  <si>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</si>
  <si>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</si>
  <si>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</si>
  <si>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</si>
  <si>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</si>
  <si>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</si>
  <si>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</si>
  <si>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</si>
  <si>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</si>
  <si>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</si>
  <si>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</si>
  <si>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</si>
  <si>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</si>
  <si>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</si>
  <si>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</si>
  <si>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</si>
  <si>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</si>
  <si>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</si>
  <si>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</si>
  <si>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</si>
  <si>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</si>
  <si>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</si>
  <si>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</si>
  <si>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</si>
  <si>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</si>
  <si>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</si>
  <si>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</si>
  <si>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</si>
  <si>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</si>
  <si>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</si>
  <si>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</si>
  <si>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</si>
  <si>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</si>
  <si>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</si>
  <si>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</si>
  <si>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</si>
  <si>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</si>
  <si>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</si>
  <si>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</si>
  <si>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</si>
  <si>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</si>
  <si>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</si>
  <si>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</si>
  <si>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</si>
  <si>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</si>
  <si>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</si>
  <si>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</si>
  <si>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</si>
  <si>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</si>
  <si>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</si>
  <si>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</si>
  <si>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</si>
  <si>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</si>
  <si>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</si>
  <si>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</si>
  <si>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</si>
  <si>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</si>
  <si>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</si>
  <si>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</si>
  <si>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</si>
  <si>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</si>
  <si>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</si>
  <si>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</si>
  <si>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</si>
  <si>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</si>
  <si>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</si>
  <si>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</si>
  <si>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</si>
  <si>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</si>
  <si>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</si>
  <si>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</si>
  <si>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</si>
  <si>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</si>
  <si>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</si>
  <si>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</si>
  <si>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</si>
  <si>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</si>
  <si>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</si>
  <si>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</si>
  <si>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</si>
  <si>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</si>
  <si>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</si>
  <si>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</si>
  <si>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</si>
  <si>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</si>
  <si>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</si>
  <si>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</si>
  <si>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</si>
  <si>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</si>
  <si>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</si>
  <si>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</si>
  <si>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</si>
  <si>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</si>
  <si>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</si>
  <si>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</si>
  <si>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</si>
  <si>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</si>
  <si>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</si>
  <si>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</si>
  <si>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</si>
  <si>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</si>
  <si>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</si>
  <si>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</si>
  <si>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</si>
  <si>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</si>
  <si>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</si>
  <si>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</si>
  <si>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</si>
  <si>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</si>
  <si>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</si>
  <si>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</si>
  <si>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</si>
  <si>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</si>
  <si>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</si>
  <si>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</si>
  <si>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</si>
  <si>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</si>
  <si>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</si>
  <si>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</si>
  <si>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</si>
  <si>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</si>
  <si>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</si>
  <si>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</si>
  <si>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</si>
  <si>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</si>
  <si>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</si>
  <si>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</si>
  <si>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</si>
  <si>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</si>
  <si>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</si>
  <si>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</si>
  <si>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</si>
  <si>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</si>
  <si>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</si>
  <si>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</si>
  <si>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</si>
  <si>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</si>
  <si>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</si>
  <si>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</si>
  <si>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</si>
  <si>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</si>
  <si>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</si>
  <si>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</si>
  <si>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</si>
  <si>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</si>
  <si>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</si>
  <si>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</si>
  <si>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</si>
  <si>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</si>
  <si>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</si>
  <si>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</si>
  <si>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</si>
  <si>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</si>
  <si>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</si>
  <si>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</si>
  <si>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</si>
  <si>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</si>
  <si>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</si>
  <si>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</si>
  <si>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</si>
  <si>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</si>
  <si>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</si>
  <si>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</si>
  <si>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</si>
  <si>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</si>
  <si>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</si>
  <si>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</si>
  <si>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</si>
  <si>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</si>
  <si>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</si>
  <si>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</si>
  <si>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</si>
  <si>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</si>
  <si>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</si>
  <si>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</si>
  <si>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</si>
  <si>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</si>
  <si>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</si>
  <si>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</si>
  <si>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</si>
  <si>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</si>
  <si>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</si>
  <si>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</si>
  <si>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</si>
  <si>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</si>
  <si>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</si>
  <si>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</si>
  <si>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</si>
  <si>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</si>
  <si>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</si>
  <si>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</si>
  <si>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</si>
  <si>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</si>
  <si>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</si>
  <si>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</si>
  <si>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</si>
  <si>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</si>
  <si>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</si>
  <si>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</si>
  <si>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</si>
  <si>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</si>
  <si>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</si>
  <si>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</si>
  <si>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</si>
  <si>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</si>
  <si>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</si>
  <si>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</si>
  <si>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</si>
  <si>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</si>
  <si>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</si>
  <si>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</si>
  <si>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</si>
  <si>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</si>
  <si>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</si>
  <si>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</si>
  <si>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</si>
  <si>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</si>
  <si>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</si>
  <si>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</si>
  <si>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</si>
  <si>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</si>
  <si>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</si>
  <si>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</si>
  <si>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</si>
  <si>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</si>
  <si>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</si>
  <si>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</si>
  <si>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</si>
  <si>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</si>
  <si>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</si>
  <si>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</si>
  <si>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</si>
  <si>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</si>
  <si>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</si>
  <si>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</si>
  <si>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</si>
  <si>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</si>
  <si>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</si>
  <si>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</si>
  <si>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</si>
  <si>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</si>
  <si>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</si>
  <si>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</si>
  <si>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</si>
  <si>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</si>
  <si>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</si>
  <si>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</si>
  <si>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</si>
  <si>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</si>
  <si>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</si>
  <si>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</si>
  <si>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</si>
  <si>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</si>
  <si>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</si>
  <si>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</si>
  <si>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</si>
  <si>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</si>
  <si>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</si>
  <si>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</si>
  <si>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</si>
  <si>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</si>
  <si>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</si>
  <si>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</si>
  <si>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</si>
  <si>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</si>
  <si>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</si>
  <si>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</si>
  <si>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</si>
  <si>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</si>
  <si>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</si>
  <si>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</si>
  <si>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</si>
  <si>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</si>
  <si>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</si>
  <si>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</si>
  <si>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</si>
  <si>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</si>
  <si>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</si>
  <si>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</si>
  <si>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</si>
  <si>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</si>
  <si>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</si>
  <si>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</si>
  <si>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</si>
  <si>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</si>
  <si>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</si>
  <si>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</si>
  <si>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</si>
  <si>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</si>
  <si>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</si>
  <si>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</si>
  <si>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</si>
  <si>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</si>
  <si>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</si>
  <si>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</si>
  <si>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</si>
  <si>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</si>
  <si>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</si>
  <si>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</si>
  <si>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</si>
  <si>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</si>
  <si>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</si>
  <si>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</si>
  <si>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</si>
  <si>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</si>
  <si>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</si>
  <si>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</si>
  <si>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</si>
  <si>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</si>
  <si>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</si>
  <si>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</si>
  <si>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</si>
  <si>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</si>
  <si>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</si>
  <si>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</si>
  <si>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</si>
  <si>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</si>
  <si>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</si>
  <si>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</si>
  <si>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</si>
  <si>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</si>
  <si>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</si>
  <si>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</si>
  <si>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</si>
  <si>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</si>
  <si>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</si>
  <si>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</si>
  <si>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</si>
  <si>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</si>
  <si>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</si>
  <si>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</si>
  <si>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</si>
  <si>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</si>
  <si>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</si>
  <si>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</si>
  <si>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</si>
  <si>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</si>
  <si>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</si>
  <si>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</si>
  <si>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</si>
  <si>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</si>
  <si>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</si>
  <si>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</si>
  <si>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</si>
  <si>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</si>
  <si>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</si>
  <si>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</si>
  <si>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</si>
  <si>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</si>
  <si>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</si>
  <si>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</si>
  <si>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</si>
  <si>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</si>
  <si>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</si>
  <si>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</si>
  <si>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</si>
  <si>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</si>
  <si>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</si>
  <si>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</si>
  <si>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</si>
  <si>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</si>
  <si>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</si>
  <si>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</si>
  <si>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</si>
  <si>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</si>
  <si>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</si>
  <si>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</si>
  <si>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</si>
  <si>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</si>
  <si>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</si>
  <si>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</si>
  <si>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</si>
  <si>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</si>
  <si>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</si>
  <si>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</si>
  <si>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</si>
  <si>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</si>
  <si>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</si>
  <si>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</si>
  <si>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</si>
  <si>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</si>
  <si>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</si>
  <si>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</si>
  <si>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</si>
  <si>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</si>
  <si>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</si>
  <si>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</si>
  <si>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</si>
  <si>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</si>
  <si>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</si>
  <si>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</si>
  <si>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</si>
  <si>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</si>
  <si>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</si>
  <si>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</si>
  <si>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</si>
  <si>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</si>
  <si>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</si>
  <si>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</si>
  <si>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</si>
  <si>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</si>
  <si>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</si>
  <si>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</si>
  <si>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</si>
  <si>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</si>
  <si>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</si>
  <si>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</si>
  <si>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</si>
  <si>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</si>
  <si>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</si>
  <si>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</si>
  <si>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</si>
  <si>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</si>
  <si>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</si>
  <si>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</si>
  <si>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</si>
  <si>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</si>
  <si>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</si>
  <si>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</si>
  <si>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</si>
  <si>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</si>
  <si>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</si>
  <si>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</si>
  <si>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</si>
  <si>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</si>
  <si>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</si>
  <si>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</si>
  <si>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</si>
  <si>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</si>
  <si>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</si>
  <si>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</si>
  <si>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</si>
  <si>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</si>
  <si>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</si>
  <si>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</si>
  <si>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</si>
  <si>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</si>
  <si>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</si>
  <si>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</si>
  <si>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</si>
  <si>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</si>
  <si>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</si>
  <si>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</si>
  <si>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</si>
  <si>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</si>
  <si>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</si>
  <si>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</si>
  <si>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</si>
  <si>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</si>
  <si>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</si>
  <si>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</si>
  <si>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</si>
  <si>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</si>
  <si>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</si>
  <si>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</si>
  <si>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</si>
  <si>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</si>
  <si>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</si>
  <si>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</si>
  <si>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</si>
  <si>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</si>
  <si>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</si>
  <si>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</si>
  <si>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</si>
  <si>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</si>
  <si>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</si>
  <si>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</si>
  <si>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</si>
  <si>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</si>
  <si>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</si>
  <si>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</si>
  <si>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</si>
  <si>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</si>
  <si>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</si>
  <si>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</si>
  <si>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</si>
  <si>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</si>
  <si>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</si>
  <si>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</si>
  <si>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</si>
  <si>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</si>
  <si>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</si>
  <si>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</si>
  <si>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</si>
  <si>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</si>
  <si>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</si>
  <si>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</si>
  <si>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</si>
  <si>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</si>
  <si>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</si>
  <si>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</si>
  <si>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</si>
  <si>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</si>
  <si>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</si>
  <si>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</si>
  <si>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</si>
  <si>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</si>
  <si>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</si>
  <si>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</si>
  <si>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</si>
  <si>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</si>
  <si>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</si>
  <si>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</si>
  <si>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</si>
  <si>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</si>
  <si>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</si>
  <si>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</si>
  <si>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</si>
  <si>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</si>
  <si>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</si>
  <si>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</si>
  <si>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</si>
  <si>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</si>
  <si>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</si>
  <si>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</si>
  <si>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</si>
  <si>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</si>
  <si>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</si>
  <si>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</si>
  <si>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</si>
  <si>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</si>
  <si>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</si>
  <si>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</si>
  <si>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</si>
  <si>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</si>
  <si>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</si>
  <si>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</si>
  <si>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</si>
  <si>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</si>
  <si>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</si>
  <si>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</si>
  <si>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</si>
  <si>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</si>
  <si>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</si>
  <si>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</si>
  <si>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</si>
  <si>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</si>
  <si>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</si>
  <si>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</si>
  <si>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</si>
  <si>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</si>
  <si>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</si>
  <si>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</si>
  <si>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</si>
  <si>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</si>
  <si>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</si>
  <si>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</si>
  <si>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</si>
  <si>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</si>
  <si>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</si>
  <si>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</si>
  <si>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</si>
  <si>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</si>
  <si>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</si>
  <si>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</si>
  <si>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</si>
  <si>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</si>
  <si>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</si>
  <si>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</si>
  <si>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</si>
  <si>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</si>
  <si>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</si>
  <si>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</si>
  <si>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</si>
  <si>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</si>
  <si>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</si>
  <si>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</si>
  <si>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</si>
  <si>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</si>
  <si>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</si>
  <si>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</si>
  <si>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</si>
  <si>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</si>
  <si>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</si>
  <si>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</si>
  <si>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</si>
  <si>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</si>
  <si>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</si>
  <si>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</si>
  <si>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</si>
  <si>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</si>
  <si>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</si>
  <si>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</si>
  <si>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</si>
  <si>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</si>
  <si>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</si>
  <si>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</si>
  <si>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</si>
  <si>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</si>
  <si>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</si>
  <si>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</si>
  <si>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</si>
  <si>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</si>
  <si>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</si>
  <si>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</si>
  <si>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</si>
  <si>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</si>
  <si>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</si>
  <si>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</si>
  <si>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</si>
  <si>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</si>
  <si>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</si>
  <si>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</si>
  <si>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</si>
  <si>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</si>
  <si>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</si>
  <si>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</si>
  <si>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</si>
  <si>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</si>
  <si>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</si>
  <si>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</si>
  <si>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</si>
  <si>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</si>
  <si>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</si>
  <si>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</si>
  <si>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</si>
  <si>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</si>
  <si>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</si>
  <si>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</si>
  <si>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</si>
  <si>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</si>
  <si>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</si>
  <si>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</si>
  <si>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</si>
  <si>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</si>
  <si>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</si>
  <si>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</si>
  <si>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</si>
  <si>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</si>
  <si>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</si>
  <si>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</si>
  <si>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</si>
  <si>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</si>
  <si>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</si>
  <si>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</si>
  <si>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</si>
  <si>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</si>
  <si>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</si>
  <si>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</si>
  <si>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</si>
  <si>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</si>
  <si>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</si>
  <si>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</si>
  <si>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</si>
  <si>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</si>
  <si>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</si>
  <si>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</si>
  <si>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</si>
  <si>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</si>
  <si>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</si>
  <si>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</si>
  <si>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</si>
  <si>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</si>
  <si>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</si>
  <si>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</si>
  <si>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</si>
  <si>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</si>
  <si>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</si>
  <si>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</si>
  <si>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</si>
  <si>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</si>
  <si>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</si>
  <si>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</si>
  <si>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</si>
  <si>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</si>
  <si>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</si>
  <si>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</si>
  <si>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</si>
  <si>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</si>
  <si>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</si>
  <si>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</si>
  <si>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</si>
  <si>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</si>
  <si>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</si>
  <si>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</si>
  <si>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</si>
  <si>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</si>
  <si>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</si>
  <si>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</si>
  <si>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</si>
  <si>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</si>
  <si>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</si>
  <si>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</si>
  <si>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</si>
  <si>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</si>
  <si>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</si>
  <si>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</si>
  <si>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</si>
  <si>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</si>
  <si>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</si>
  <si>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</si>
  <si>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</si>
  <si>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</si>
  <si>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</si>
  <si>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</si>
  <si>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</si>
  <si>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</si>
  <si>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</si>
  <si>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</si>
  <si>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</si>
  <si>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</si>
  <si>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</si>
  <si>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</si>
  <si>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</si>
  <si>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</si>
  <si>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</si>
  <si>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</si>
  <si>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</si>
  <si>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</si>
  <si>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</si>
  <si>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</si>
  <si>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</si>
  <si>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</si>
  <si>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</si>
  <si>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</si>
  <si>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</si>
  <si>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</si>
  <si>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</si>
  <si>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</si>
  <si>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</si>
  <si>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</si>
  <si>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</si>
  <si>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</si>
  <si>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</si>
  <si>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</si>
  <si>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</si>
  <si>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</si>
  <si>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</si>
  <si>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</si>
  <si>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</si>
  <si>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</si>
  <si>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</si>
  <si>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</si>
  <si>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</si>
  <si>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</si>
  <si>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</si>
  <si>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</si>
  <si>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</si>
  <si>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</si>
  <si>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</si>
  <si>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</si>
  <si>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</si>
  <si>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</si>
  <si>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</si>
  <si>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</si>
  <si>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</si>
  <si>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</si>
  <si>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</si>
  <si>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</si>
  <si>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</si>
  <si>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</si>
  <si>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</si>
  <si>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</si>
  <si>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</si>
  <si>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</si>
  <si>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</si>
  <si>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</si>
  <si>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</si>
  <si>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</si>
  <si>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</si>
  <si>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</si>
  <si>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</si>
  <si>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</si>
  <si>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</si>
  <si>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</si>
  <si>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</si>
  <si>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</si>
  <si>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</si>
  <si>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</si>
  <si>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</si>
  <si>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</si>
  <si>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</si>
  <si>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</si>
  <si>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</si>
  <si>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</si>
  <si>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</si>
  <si>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</si>
  <si>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</si>
  <si>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</si>
  <si>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</si>
  <si>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</si>
  <si>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</si>
  <si>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</si>
  <si>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</si>
  <si>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</si>
  <si>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</si>
  <si>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</si>
  <si>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</si>
  <si>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</si>
  <si>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</si>
  <si>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</si>
  <si>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</si>
  <si>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</si>
  <si>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</si>
  <si>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</si>
  <si>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</si>
  <si>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</si>
  <si>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</si>
  <si>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</si>
  <si>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</si>
  <si>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</si>
  <si>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</si>
  <si>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</si>
  <si>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</si>
  <si>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</si>
  <si>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</si>
  <si>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</si>
  <si>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</si>
  <si>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</si>
  <si>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</si>
  <si>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</si>
  <si>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</si>
  <si>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</si>
  <si>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</si>
  <si>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</si>
  <si>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</si>
  <si>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</si>
  <si>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</si>
  <si>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</si>
  <si>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</si>
  <si>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</si>
  <si>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</si>
  <si>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</si>
  <si>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</si>
  <si>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</si>
  <si>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</si>
  <si>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</si>
  <si>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</si>
  <si>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</si>
  <si>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</si>
  <si>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</si>
  <si>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</si>
  <si>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</si>
  <si>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</si>
  <si>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</si>
  <si>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</si>
  <si>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</si>
  <si>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</si>
  <si>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</si>
  <si>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</si>
  <si>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</si>
  <si>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</si>
  <si>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</si>
  <si>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</si>
  <si>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</si>
  <si>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</si>
  <si>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</si>
  <si>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</si>
  <si>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</si>
  <si>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</si>
  <si>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</si>
  <si>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</si>
  <si>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</si>
  <si>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</si>
  <si>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</si>
  <si>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</si>
  <si>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</si>
  <si>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</si>
  <si>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</si>
  <si>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</si>
  <si>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</si>
  <si>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</si>
  <si>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</si>
  <si>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</si>
  <si>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</si>
  <si>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</si>
  <si>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</si>
  <si>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</si>
  <si>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</si>
  <si>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</si>
  <si>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</si>
  <si>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</si>
  <si>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</si>
  <si>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</si>
  <si>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</si>
  <si>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</si>
  <si>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</si>
  <si>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</si>
  <si>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</si>
  <si>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</si>
  <si>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</si>
  <si>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</si>
  <si>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</si>
  <si>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</si>
  <si>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</si>
  <si>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</si>
  <si>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</si>
  <si>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</si>
  <si>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</si>
  <si>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</si>
  <si>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</si>
  <si>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</si>
  <si>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</si>
  <si>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</si>
  <si>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</si>
  <si>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</si>
  <si>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</si>
  <si>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</si>
  <si>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</si>
  <si>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</si>
  <si>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</si>
  <si>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</si>
  <si>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</si>
  <si>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</si>
  <si>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</si>
  <si>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</si>
  <si>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</si>
  <si>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</si>
  <si>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</si>
  <si>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</si>
  <si>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</si>
  <si>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</si>
  <si>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</si>
  <si>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</si>
  <si>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</si>
  <si>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</si>
  <si>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</si>
  <si>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</si>
  <si>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</si>
  <si>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</si>
  <si>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</si>
  <si>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</si>
  <si>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</si>
  <si>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</si>
  <si>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</si>
  <si>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</si>
  <si>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</si>
  <si>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</si>
  <si>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</si>
  <si>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</si>
  <si>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</si>
  <si>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</si>
  <si>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</si>
  <si>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</si>
  <si>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</si>
  <si>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</si>
  <si>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</si>
  <si>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</si>
  <si>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</si>
  <si>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</si>
  <si>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</si>
  <si>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</si>
  <si>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</si>
  <si>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</si>
  <si>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</si>
  <si>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</si>
  <si>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</si>
  <si>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</si>
  <si>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</si>
  <si>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</si>
  <si>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</si>
  <si>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</si>
  <si>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</si>
  <si>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</si>
  <si>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</si>
  <si>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</si>
  <si>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</si>
  <si>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</si>
  <si>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</si>
  <si>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</si>
  <si>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</si>
  <si>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</si>
  <si>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</si>
  <si>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</si>
  <si>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</si>
  <si>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</si>
  <si>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</si>
  <si>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</si>
  <si>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</si>
  <si>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</si>
  <si>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</si>
  <si>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</si>
  <si>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</si>
  <si>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</si>
  <si>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</si>
  <si>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</si>
  <si>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</si>
  <si>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</si>
  <si>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</si>
  <si>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</si>
  <si>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</si>
  <si>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</si>
  <si>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</si>
  <si>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</si>
  <si>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</si>
  <si>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</si>
  <si>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</si>
  <si>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</si>
  <si>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</si>
  <si>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</si>
  <si>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</si>
  <si>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</si>
  <si>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</si>
  <si>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</si>
  <si>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</si>
  <si>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</si>
  <si>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</si>
  <si>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</si>
  <si>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</si>
  <si>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</si>
  <si>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</si>
  <si>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</si>
  <si>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</si>
  <si>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</si>
  <si>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</si>
  <si>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</si>
  <si>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</si>
  <si>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</si>
  <si>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</si>
  <si>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</si>
  <si>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</si>
  <si>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</si>
  <si>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</si>
  <si>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</si>
  <si>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</si>
  <si>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</si>
  <si>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</si>
  <si>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</si>
  <si>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</si>
  <si>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</si>
  <si>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</si>
  <si>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</si>
  <si>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</si>
  <si>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</si>
  <si>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</si>
  <si>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</si>
  <si>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</si>
  <si>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</si>
  <si>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</si>
  <si>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</si>
  <si>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</si>
  <si>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</si>
  <si>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</si>
  <si>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</si>
  <si>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</si>
  <si>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</si>
  <si>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</si>
  <si>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</si>
  <si>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</si>
  <si>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</si>
  <si>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</si>
  <si>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</si>
  <si>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</si>
  <si>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</si>
  <si>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</si>
  <si>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</si>
  <si>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</si>
  <si>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</si>
  <si>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</si>
  <si>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</si>
  <si>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</si>
  <si>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</si>
  <si>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</si>
  <si>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</si>
  <si>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</si>
  <si>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</si>
  <si>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</si>
  <si>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</si>
  <si>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</si>
  <si>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</si>
  <si>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</si>
  <si>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</si>
  <si>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</si>
  <si>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</si>
  <si>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</si>
  <si>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</si>
  <si>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</si>
  <si>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</si>
  <si>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</si>
  <si>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</si>
  <si>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</si>
  <si>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</si>
  <si>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</si>
  <si>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</si>
  <si>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</si>
  <si>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</si>
  <si>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</si>
  <si>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</si>
  <si>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</si>
  <si>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</si>
  <si>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</si>
  <si>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</si>
  <si>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</si>
  <si>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</si>
  <si>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</si>
  <si>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</si>
  <si>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</si>
  <si>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</si>
  <si>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</si>
  <si>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</si>
  <si>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</si>
  <si>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</si>
  <si>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</si>
  <si>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</si>
  <si>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</si>
  <si>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</si>
  <si>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</si>
  <si>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</si>
  <si>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</si>
  <si>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</si>
  <si>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</si>
  <si>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</si>
  <si>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</si>
  <si>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</si>
  <si>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</si>
  <si>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</si>
  <si>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</si>
  <si>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</si>
  <si>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</si>
  <si>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</si>
  <si>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</si>
  <si>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</si>
  <si>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</si>
  <si>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</si>
  <si>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</si>
  <si>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</si>
  <si>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</si>
  <si>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</si>
  <si>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</si>
  <si>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</si>
  <si>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</si>
  <si>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</si>
  <si>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</si>
  <si>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</si>
  <si>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</si>
  <si>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</si>
  <si>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</si>
  <si>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</si>
  <si>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</si>
  <si>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</si>
  <si>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</si>
  <si>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</si>
  <si>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</si>
  <si>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</si>
  <si>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</si>
  <si>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</si>
  <si>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</si>
  <si>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</si>
  <si>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</si>
  <si>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</si>
  <si>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</si>
  <si>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</si>
  <si>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</si>
  <si>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</si>
  <si>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</si>
  <si>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</si>
  <si>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</si>
  <si>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</si>
  <si>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</si>
  <si>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</si>
  <si>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</si>
  <si>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</si>
  <si>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</si>
  <si>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</si>
  <si>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</si>
  <si>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</si>
  <si>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</si>
  <si>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</si>
  <si>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</si>
  <si>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</si>
  <si>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</si>
  <si>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</si>
  <si>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</si>
  <si>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</si>
  <si>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</si>
  <si>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</si>
  <si>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</si>
  <si>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</si>
  <si>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</si>
  <si>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</si>
  <si>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</si>
  <si>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</si>
  <si>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</si>
  <si>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</si>
  <si>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</si>
  <si>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</si>
  <si>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</si>
  <si>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</si>
  <si>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</si>
  <si>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</si>
  <si>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</si>
  <si>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</si>
  <si>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</si>
  <si>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</si>
  <si>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</si>
  <si>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</si>
  <si>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</si>
  <si>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</si>
  <si>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</si>
  <si>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</si>
  <si>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</si>
  <si>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</si>
  <si>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</si>
  <si>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</si>
  <si>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</si>
  <si>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</si>
  <si>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</si>
  <si>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</si>
  <si>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</si>
  <si>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</si>
  <si>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</si>
  <si>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</si>
  <si>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</si>
  <si>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</si>
  <si>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</si>
  <si>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</si>
  <si>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</si>
  <si>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</si>
  <si>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</si>
  <si>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</si>
  <si>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</si>
  <si>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</si>
  <si>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</si>
  <si>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</si>
  <si>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</si>
  <si>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</si>
  <si>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</si>
  <si>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</si>
  <si>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</si>
  <si>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</si>
  <si>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</si>
  <si>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</si>
  <si>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</si>
  <si>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</si>
  <si>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</si>
  <si>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</si>
  <si>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</si>
  <si>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</si>
  <si>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</si>
  <si>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</si>
  <si>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</si>
  <si>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</si>
  <si>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</si>
  <si>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</si>
  <si>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</si>
  <si>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</si>
  <si>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</si>
  <si>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</si>
  <si>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</si>
  <si>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</si>
  <si>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</si>
  <si>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</si>
  <si>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</si>
  <si>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</si>
  <si>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</si>
  <si>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</si>
  <si>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</si>
  <si>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</si>
  <si>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</si>
  <si>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</si>
  <si>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</si>
  <si>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</si>
  <si>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</si>
  <si>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</si>
  <si>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</si>
  <si>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</si>
  <si>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</si>
  <si>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</si>
  <si>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</si>
  <si>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</si>
  <si>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</si>
  <si>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</si>
  <si>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</si>
  <si>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</si>
  <si>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</si>
  <si>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</si>
  <si>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</si>
  <si>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</si>
  <si>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</si>
  <si>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</si>
  <si>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</si>
  <si>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</si>
  <si>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</si>
  <si>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</si>
  <si>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</si>
  <si>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</si>
  <si>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</si>
  <si>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</si>
  <si>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</si>
  <si>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</si>
  <si>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</si>
  <si>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</si>
  <si>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</si>
  <si>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</si>
  <si>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</si>
  <si>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</si>
  <si>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</si>
  <si>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</si>
  <si>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</si>
  <si>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</si>
  <si>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</si>
  <si>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</si>
  <si>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</si>
  <si>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</si>
  <si>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</si>
  <si>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</si>
  <si>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</si>
  <si>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</si>
  <si>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</si>
  <si>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</si>
  <si>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</si>
  <si>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</si>
  <si>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</si>
  <si>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</si>
  <si>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</si>
  <si>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</si>
  <si>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</si>
  <si>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</si>
  <si>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</si>
  <si>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</si>
  <si>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</si>
  <si>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</si>
  <si>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</si>
  <si>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</si>
  <si>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</si>
  <si>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</si>
  <si>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</si>
  <si>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</si>
  <si>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</si>
  <si>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</si>
  <si>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</si>
  <si>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</si>
  <si>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</si>
  <si>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</si>
  <si>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</si>
  <si>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</si>
  <si>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</si>
  <si>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</si>
  <si>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</si>
  <si>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</si>
  <si>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</si>
  <si>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</si>
  <si>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</si>
  <si>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</si>
  <si>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</si>
  <si>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</si>
  <si>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</si>
  <si>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</si>
  <si>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</si>
  <si>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</si>
  <si>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</si>
  <si>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</si>
  <si>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</si>
  <si>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</si>
  <si>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</si>
  <si>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</si>
  <si>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</si>
  <si>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</si>
  <si>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</si>
  <si>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</si>
  <si>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</si>
  <si>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</si>
  <si>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</si>
  <si>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</si>
  <si>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</si>
  <si>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</si>
  <si>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</si>
  <si>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</si>
  <si>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</si>
  <si>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</si>
  <si>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</si>
  <si>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</si>
  <si>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</si>
  <si>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</si>
  <si>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</si>
  <si>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</si>
  <si>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</si>
  <si>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</si>
  <si>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</si>
  <si>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</si>
  <si>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</si>
  <si>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</si>
  <si>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</si>
  <si>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</si>
  <si>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</si>
  <si>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</si>
  <si>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</si>
  <si>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</si>
  <si>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</si>
  <si>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</si>
  <si>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</si>
  <si>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</si>
  <si>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</si>
  <si>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</si>
  <si>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</si>
  <si>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</si>
  <si>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</si>
  <si>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</si>
  <si>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</si>
  <si>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</si>
  <si>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</si>
  <si>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</si>
  <si>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</si>
  <si>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</si>
  <si>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</si>
  <si>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</si>
  <si>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</si>
  <si>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</si>
  <si>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</si>
  <si>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</si>
  <si>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</si>
  <si>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</si>
  <si>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</si>
  <si>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</si>
  <si>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</si>
  <si>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</si>
  <si>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</si>
  <si>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</si>
  <si>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</si>
  <si>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</si>
  <si>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</si>
  <si>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</si>
  <si>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</si>
  <si>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</si>
  <si>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</si>
  <si>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</si>
  <si>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</si>
  <si>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</si>
  <si>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</si>
  <si>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</si>
  <si>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</si>
  <si>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</si>
  <si>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</si>
  <si>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</si>
  <si>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</si>
  <si>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</si>
  <si>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</si>
  <si>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</si>
  <si>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</si>
  <si>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</si>
  <si>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</si>
  <si>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</si>
  <si>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</si>
  <si>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</si>
  <si>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</si>
  <si>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</si>
  <si>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</si>
  <si>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</si>
  <si>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</si>
  <si>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</si>
  <si>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</si>
  <si>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</si>
  <si>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</si>
  <si>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</si>
  <si>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</si>
  <si>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</si>
  <si>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</si>
  <si>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</si>
  <si>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</si>
  <si>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</si>
  <si>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</si>
  <si>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</si>
  <si>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</si>
  <si>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</si>
  <si>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</si>
  <si>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</si>
  <si>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</si>
  <si>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</si>
  <si>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</si>
  <si>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</si>
  <si>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</si>
  <si>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</si>
  <si>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</si>
  <si>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</si>
  <si>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</si>
  <si>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</si>
  <si>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</si>
  <si>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</si>
  <si>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</si>
  <si>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</si>
  <si>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</si>
  <si>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</si>
  <si>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</si>
  <si>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</si>
  <si>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</si>
  <si>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</si>
  <si>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</si>
  <si>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</si>
  <si>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</si>
  <si>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</si>
  <si>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</si>
  <si>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</si>
  <si>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</si>
  <si>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</si>
  <si>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</si>
  <si>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</si>
  <si>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</si>
  <si>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</si>
  <si>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</si>
  <si>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</si>
  <si>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</si>
  <si>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</si>
  <si>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</si>
  <si>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</si>
  <si>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</si>
  <si>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</si>
  <si>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</si>
  <si>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</si>
  <si>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</si>
  <si>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</si>
  <si>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</si>
  <si>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</si>
  <si>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</si>
  <si>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</si>
  <si>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</si>
  <si>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</si>
  <si>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</si>
  <si>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</si>
  <si>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</si>
  <si>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</si>
  <si>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</si>
  <si>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</si>
  <si>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</si>
  <si>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</si>
  <si>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</si>
  <si>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</si>
  <si>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</si>
  <si>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</si>
  <si>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</si>
  <si>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</si>
  <si>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</si>
  <si>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</si>
  <si>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</si>
  <si>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</si>
  <si>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</si>
  <si>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</si>
  <si>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</si>
  <si>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</si>
  <si>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</si>
  <si>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</si>
  <si>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</si>
  <si>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</si>
  <si>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</si>
  <si>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</si>
  <si>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</si>
  <si>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</si>
  <si>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</si>
  <si>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</si>
  <si>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</si>
  <si>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</si>
  <si>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</si>
  <si>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</si>
  <si>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</si>
  <si>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</si>
  <si>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</si>
  <si>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</si>
  <si>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</si>
  <si>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</si>
  <si>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</si>
  <si>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</si>
  <si>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</si>
  <si>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</si>
  <si>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</si>
  <si>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</si>
  <si>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</si>
  <si>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</si>
  <si>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</si>
  <si>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</si>
  <si>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</si>
  <si>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</si>
  <si>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</si>
  <si>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</si>
  <si>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</si>
  <si>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</si>
  <si>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</si>
  <si>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</si>
  <si>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</si>
  <si>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</si>
  <si>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</si>
  <si>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</si>
  <si>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</si>
  <si>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</si>
  <si>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</si>
  <si>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</si>
  <si>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</si>
  <si>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</si>
  <si>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</si>
  <si>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</si>
  <si>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</si>
  <si>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</si>
  <si>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</si>
  <si>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</si>
  <si>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</si>
  <si>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</si>
  <si>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</si>
  <si>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</si>
  <si>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</si>
  <si>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</si>
  <si>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</si>
  <si>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</si>
  <si>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</si>
  <si>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</si>
  <si>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</si>
  <si>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</si>
  <si>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</si>
  <si>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</si>
  <si>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</si>
  <si>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</si>
  <si>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</si>
  <si>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</si>
  <si>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</si>
  <si>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</si>
  <si>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</si>
  <si>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</si>
  <si>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</si>
  <si>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</si>
  <si>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</si>
  <si>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</si>
  <si>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</si>
  <si>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</si>
  <si>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</si>
  <si>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</si>
  <si>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</si>
  <si>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</si>
  <si>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</si>
  <si>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</si>
  <si>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</si>
  <si>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</si>
  <si>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</si>
  <si>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</si>
  <si>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</si>
  <si>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</si>
  <si>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</si>
  <si>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</si>
  <si>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</si>
  <si>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</si>
  <si>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</si>
  <si>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</si>
  <si>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</si>
  <si>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</si>
  <si>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</si>
  <si>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</si>
  <si>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</si>
  <si>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</si>
  <si>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</si>
  <si>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</si>
  <si>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</si>
  <si>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</si>
  <si>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</si>
  <si>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</si>
  <si>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</si>
  <si>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</si>
  <si>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</si>
  <si>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</si>
  <si>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</si>
  <si>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</si>
  <si>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</si>
  <si>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</si>
  <si>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</si>
  <si>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</si>
  <si>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</si>
  <si>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</si>
  <si>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</si>
  <si>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</si>
  <si>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</si>
  <si>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</si>
  <si>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</si>
  <si>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</si>
  <si>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</si>
  <si>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</si>
  <si>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</si>
  <si>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</si>
  <si>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</si>
  <si>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</si>
  <si>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</si>
  <si>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</si>
  <si>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</si>
  <si>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</si>
  <si>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</si>
  <si>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</si>
  <si>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</si>
  <si>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</si>
  <si>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</si>
  <si>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</si>
  <si>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</si>
  <si>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</si>
  <si>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</si>
  <si>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</si>
  <si>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</si>
  <si>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</si>
  <si>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</si>
  <si>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</si>
  <si>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</si>
  <si>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</si>
  <si>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</si>
  <si>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</si>
  <si>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</si>
  <si>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</si>
  <si>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</si>
  <si>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</si>
  <si>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</si>
  <si>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</si>
  <si>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</si>
  <si>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</si>
  <si>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</si>
  <si>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</si>
  <si>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</si>
  <si>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</si>
  <si>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</si>
  <si>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</si>
  <si>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</si>
  <si>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</si>
  <si>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</si>
  <si>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</si>
  <si>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</si>
  <si>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</si>
  <si>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</si>
  <si>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</si>
  <si>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</si>
  <si>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</si>
  <si>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</si>
  <si>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</si>
  <si>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</si>
  <si>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</si>
  <si>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</si>
  <si>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</si>
  <si>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</si>
  <si>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</si>
  <si>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</si>
  <si>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</si>
  <si>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</si>
  <si>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</si>
  <si>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</si>
  <si>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</si>
  <si>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</si>
  <si>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</si>
  <si>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</si>
  <si>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</si>
  <si>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</si>
  <si>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</si>
  <si>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</si>
  <si>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</si>
  <si>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</si>
  <si>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</si>
  <si>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</si>
  <si>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</si>
  <si>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</si>
  <si>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</si>
  <si>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</si>
  <si>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</si>
  <si>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</si>
  <si>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</si>
  <si>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</si>
  <si>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</si>
  <si>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</si>
  <si>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</si>
  <si>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</si>
  <si>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</si>
  <si>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</si>
  <si>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</si>
  <si>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</si>
  <si>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</si>
  <si>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</si>
  <si>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</si>
  <si>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</si>
  <si>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</si>
  <si>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</si>
  <si>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</si>
  <si>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</si>
  <si>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</si>
  <si>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</si>
  <si>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</si>
  <si>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</si>
  <si>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</si>
  <si>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</si>
  <si>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</si>
  <si>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</si>
  <si>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</si>
  <si>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</si>
  <si>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</si>
  <si>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</si>
  <si>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</si>
  <si>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</si>
  <si>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</si>
  <si>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</si>
  <si>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</si>
  <si>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</si>
  <si>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</si>
  <si>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</si>
  <si>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</si>
  <si>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</si>
  <si>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</si>
  <si>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</si>
  <si>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</si>
  <si>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</si>
  <si>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</si>
  <si>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</si>
  <si>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</si>
  <si>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</si>
  <si>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</si>
  <si>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</si>
  <si>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</si>
  <si>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</si>
  <si>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</si>
  <si>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</si>
  <si>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</si>
  <si>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</si>
  <si>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</si>
  <si>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</si>
  <si>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</si>
  <si>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</si>
  <si>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</si>
  <si>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</si>
  <si>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</si>
  <si>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</si>
  <si>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</si>
  <si>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</si>
  <si>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</si>
  <si>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</si>
  <si>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</si>
  <si>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</si>
  <si>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</si>
  <si>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</si>
  <si>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</si>
  <si>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</si>
  <si>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</si>
  <si>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</si>
  <si>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</si>
  <si>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</si>
  <si>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</si>
  <si>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</si>
  <si>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</si>
  <si>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</si>
  <si>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</si>
  <si>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</si>
  <si>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</si>
  <si>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</si>
  <si>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</si>
  <si>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</si>
  <si>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</si>
  <si>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</si>
  <si>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</si>
  <si>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</si>
  <si>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</si>
  <si>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</si>
  <si>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</si>
  <si>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</si>
  <si>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</si>
  <si>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</si>
  <si>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</si>
  <si>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</si>
  <si>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</si>
  <si>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</si>
  <si>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</si>
  <si>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</si>
  <si>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</si>
  <si>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</si>
  <si>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</si>
  <si>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</si>
  <si>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</si>
  <si>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</si>
  <si>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</si>
  <si>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</si>
  <si>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</si>
  <si>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</si>
  <si>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</si>
  <si>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</si>
  <si>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</si>
  <si>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</si>
  <si>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</si>
  <si>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</si>
  <si>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</si>
  <si>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</si>
  <si>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</si>
  <si>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</si>
  <si>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</si>
  <si>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</si>
  <si>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</si>
  <si>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</si>
  <si>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</si>
  <si>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</si>
  <si>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</si>
  <si>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</si>
  <si>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</si>
  <si>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</si>
  <si>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</si>
  <si>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</si>
  <si>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</si>
  <si>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</si>
  <si>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</si>
  <si>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</si>
  <si>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</si>
  <si>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</si>
  <si>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</si>
  <si>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</si>
  <si>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</si>
  <si>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</si>
  <si>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</si>
  <si>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</si>
  <si>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</si>
  <si>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</si>
  <si>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</si>
  <si>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</si>
  <si>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</si>
  <si>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</si>
  <si>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</si>
  <si>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</si>
  <si>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</si>
  <si>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</si>
  <si>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</si>
  <si>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</si>
  <si>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</si>
  <si>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</si>
  <si>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</si>
  <si>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</si>
  <si>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</si>
  <si>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</si>
  <si>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</si>
  <si>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</si>
  <si>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</si>
  <si>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</si>
  <si>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</si>
  <si>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</si>
  <si>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</si>
  <si>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</si>
  <si>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</si>
  <si>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</si>
  <si>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</si>
  <si>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</si>
  <si>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</si>
  <si>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</si>
  <si>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</si>
  <si>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</si>
  <si>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</si>
  <si>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</si>
  <si>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</si>
  <si>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</si>
  <si>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</si>
  <si>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</si>
  <si>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</si>
  <si>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</si>
  <si>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</si>
  <si>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</si>
  <si>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</si>
  <si>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</si>
  <si>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</si>
  <si>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</si>
  <si>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</si>
  <si>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</si>
  <si>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</si>
  <si>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</si>
  <si>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</si>
  <si>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</si>
  <si>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</si>
  <si>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</si>
  <si>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</si>
  <si>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</si>
  <si>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</si>
  <si>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</si>
  <si>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</si>
  <si>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</si>
  <si>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</si>
  <si>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</si>
  <si>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</si>
  <si>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</si>
  <si>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</si>
  <si>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</si>
  <si>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</si>
  <si>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</si>
  <si>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</si>
  <si>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</si>
  <si>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</si>
  <si>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</si>
  <si>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</si>
  <si>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</si>
  <si>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</si>
  <si>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</si>
  <si>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</si>
  <si>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</si>
  <si>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</si>
  <si>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</si>
  <si>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</si>
  <si>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</si>
  <si>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</si>
  <si>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</si>
  <si>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</si>
  <si>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</si>
  <si>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</si>
  <si>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</si>
  <si>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</si>
  <si>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</si>
  <si>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</si>
  <si>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</si>
  <si>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</si>
  <si>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</si>
  <si>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</si>
  <si>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</si>
  <si>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</si>
  <si>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</si>
  <si>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</si>
  <si>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</si>
  <si>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</si>
  <si>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</si>
  <si>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</si>
  <si>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</si>
  <si>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</si>
  <si>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</si>
  <si>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</si>
  <si>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</si>
  <si>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</si>
  <si>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</si>
  <si>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</si>
  <si>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</si>
  <si>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</si>
  <si>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</si>
  <si>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</si>
  <si>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</si>
  <si>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</si>
  <si>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</si>
  <si>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</si>
  <si>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</si>
  <si>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</si>
  <si>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</si>
  <si>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</si>
  <si>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</si>
  <si>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</si>
  <si>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</si>
  <si>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</si>
  <si>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</si>
  <si>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</si>
  <si>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</si>
  <si>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</si>
  <si>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</si>
  <si>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</si>
  <si>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</si>
  <si>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</si>
  <si>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</si>
  <si>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</si>
  <si>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</si>
  <si>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</si>
  <si>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</si>
  <si>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</si>
  <si>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</si>
  <si>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</si>
  <si>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</si>
  <si>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</si>
  <si>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</si>
  <si>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</si>
  <si>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</si>
  <si>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</si>
  <si>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</si>
  <si>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</si>
  <si>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</si>
  <si>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</si>
  <si>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</si>
  <si>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</si>
  <si>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</si>
  <si>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</si>
  <si>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</si>
  <si>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</si>
  <si>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</si>
  <si>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</si>
  <si>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</si>
  <si>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</si>
  <si>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</si>
  <si>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</si>
  <si>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</si>
  <si>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</si>
  <si>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</si>
  <si>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</si>
  <si>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</si>
  <si>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</si>
  <si>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</si>
  <si>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</si>
  <si>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</si>
  <si>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</si>
  <si>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</si>
  <si>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</si>
  <si>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</si>
  <si>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</si>
  <si>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</si>
  <si>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</si>
  <si>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</si>
  <si>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</si>
  <si>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</si>
  <si>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</si>
  <si>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</si>
  <si>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</si>
  <si>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</si>
  <si>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</si>
  <si>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</si>
  <si>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</si>
  <si>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</si>
  <si>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</si>
  <si>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</si>
  <si>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</si>
  <si>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</si>
  <si>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</si>
  <si>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</si>
  <si>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</si>
  <si>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</si>
  <si>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</si>
  <si>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</si>
  <si>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</si>
  <si>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</si>
  <si>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</si>
  <si>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</si>
  <si>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</si>
  <si>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</si>
  <si>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</si>
  <si>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</si>
  <si>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</si>
  <si>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</si>
  <si>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</si>
  <si>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</si>
  <si>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</si>
  <si>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</si>
  <si>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</si>
  <si>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</si>
  <si>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</si>
  <si>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</si>
  <si>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</si>
  <si>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</si>
  <si>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</si>
  <si>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</si>
  <si>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</si>
  <si>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</si>
  <si>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</si>
  <si>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</si>
  <si>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</si>
  <si>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</si>
  <si>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</si>
  <si>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</si>
  <si>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</si>
  <si>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</si>
  <si>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</si>
  <si>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</si>
  <si>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</si>
  <si>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</si>
  <si>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</si>
  <si>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</si>
  <si>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</si>
  <si>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</si>
  <si>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</si>
  <si>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</si>
  <si>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</si>
  <si>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</si>
  <si>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</si>
  <si>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</si>
  <si>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</si>
  <si>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</si>
  <si>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</si>
  <si>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</si>
  <si>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</si>
  <si>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</si>
  <si>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</si>
  <si>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</si>
  <si>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</si>
  <si>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</si>
  <si>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</si>
  <si>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</si>
  <si>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</si>
  <si>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</si>
  <si>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</si>
  <si>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</si>
  <si>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</si>
  <si>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</si>
  <si>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</si>
  <si>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</si>
  <si>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</si>
  <si>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</si>
  <si>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</si>
  <si>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</si>
  <si>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</si>
  <si>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</si>
  <si>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</si>
  <si>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</si>
  <si>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</si>
  <si>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</si>
  <si>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</si>
  <si>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</si>
  <si>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</si>
  <si>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</si>
  <si>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</si>
  <si>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</si>
  <si>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</si>
  <si>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</si>
  <si>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</si>
  <si>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</si>
  <si>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</si>
  <si>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</si>
  <si>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</si>
  <si>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</si>
  <si>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</si>
  <si>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</si>
  <si>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</si>
  <si>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</si>
  <si>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</si>
  <si>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</si>
  <si>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</si>
  <si>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</si>
  <si>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</si>
  <si>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</si>
  <si>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</si>
  <si>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</si>
  <si>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</si>
  <si>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</si>
  <si>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</si>
  <si>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</si>
  <si>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</si>
  <si>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</si>
  <si>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</si>
  <si>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</si>
  <si>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</si>
  <si>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</si>
  <si>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</si>
  <si>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</si>
  <si>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</si>
  <si>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</si>
  <si>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</si>
  <si>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</si>
  <si>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</si>
  <si>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</si>
  <si>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</si>
  <si>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</si>
  <si>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</si>
  <si>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</si>
  <si>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</si>
  <si>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</si>
  <si>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</si>
  <si>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</si>
  <si>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</si>
  <si>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</si>
  <si>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</si>
  <si>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</si>
  <si>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</si>
  <si>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</si>
  <si>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</si>
  <si>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</si>
  <si>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</si>
  <si>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</si>
  <si>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</si>
  <si>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</si>
  <si>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</si>
  <si>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</si>
  <si>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</si>
  <si>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</si>
  <si>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</si>
  <si>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</si>
  <si>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</si>
  <si>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</si>
  <si>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</si>
  <si>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</si>
  <si>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</si>
  <si>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</si>
  <si>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</si>
  <si>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</si>
  <si>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</si>
  <si>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</si>
  <si>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</si>
  <si>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</si>
  <si>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</si>
  <si>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</si>
  <si>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</si>
  <si>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</si>
  <si>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</si>
  <si>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</si>
  <si>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</si>
  <si>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</si>
  <si>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</si>
  <si>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</si>
  <si>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</si>
  <si>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</si>
  <si>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</si>
  <si>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</si>
  <si>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</si>
  <si>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</si>
  <si>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</si>
  <si>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</si>
  <si>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</si>
  <si>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</si>
  <si>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</si>
  <si>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</si>
  <si>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</si>
  <si>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</si>
  <si>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</si>
  <si>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</si>
  <si>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</si>
  <si>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</si>
  <si>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</si>
  <si>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</si>
  <si>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</si>
  <si>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</si>
  <si>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</si>
  <si>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</si>
  <si>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</si>
  <si>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</si>
  <si>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</si>
  <si>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</si>
  <si>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</si>
  <si>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</si>
  <si>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</si>
  <si>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</si>
  <si>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</si>
  <si>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</si>
  <si>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</si>
  <si>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</si>
  <si>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</si>
  <si>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</si>
  <si>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</si>
  <si>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</si>
  <si>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</si>
  <si>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</si>
  <si>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</si>
  <si>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</si>
  <si>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</si>
  <si>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</si>
  <si>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</si>
  <si>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</si>
  <si>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</si>
  <si>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</si>
  <si>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</si>
  <si>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</si>
  <si>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</si>
  <si>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</si>
  <si>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</si>
  <si>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</si>
  <si>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</si>
  <si>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</si>
  <si>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</si>
  <si>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</si>
  <si>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</si>
  <si>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</si>
  <si>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</si>
  <si>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</si>
  <si>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</si>
  <si>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</si>
  <si>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</si>
  <si>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</si>
  <si>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</si>
  <si>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</si>
  <si>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</si>
  <si>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</si>
  <si>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</si>
  <si>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</si>
  <si>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</si>
  <si>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</si>
  <si>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</si>
  <si>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</si>
  <si>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</si>
  <si>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</si>
  <si>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</si>
  <si>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</si>
  <si>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</si>
  <si>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</si>
  <si>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</si>
  <si>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</si>
  <si>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</si>
  <si>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</si>
  <si>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</si>
  <si>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</si>
  <si>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</si>
  <si>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</si>
  <si>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</si>
  <si>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</si>
  <si>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</si>
  <si>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</si>
  <si>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</si>
  <si>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</si>
  <si>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</si>
  <si>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</si>
  <si>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</si>
  <si>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</si>
  <si>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</si>
  <si>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</si>
  <si>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</si>
  <si>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</si>
  <si>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</si>
  <si>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</si>
  <si>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</si>
  <si>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</si>
  <si>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</si>
  <si>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</si>
  <si>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</si>
  <si>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</si>
  <si>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</si>
  <si>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</si>
  <si>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</si>
  <si>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</si>
  <si>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</si>
  <si>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</si>
  <si>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</si>
  <si>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</si>
  <si>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</si>
  <si>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</si>
  <si>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</si>
  <si>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</si>
  <si>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</si>
  <si>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</si>
  <si>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</si>
  <si>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</si>
  <si>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</si>
  <si>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</si>
  <si>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</si>
  <si>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</si>
  <si>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</si>
  <si>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</si>
  <si>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</si>
  <si>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</si>
  <si>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</si>
  <si>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</si>
  <si>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</si>
  <si>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</si>
  <si>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</si>
  <si>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</si>
  <si>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</si>
  <si>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</si>
  <si>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</si>
  <si>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</si>
  <si>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</si>
  <si>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</si>
  <si>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</si>
  <si>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</si>
  <si>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</si>
  <si>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</si>
  <si>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</si>
  <si>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</si>
  <si>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</si>
  <si>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</si>
  <si>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</si>
  <si>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</si>
  <si>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</si>
  <si>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</si>
  <si>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</si>
  <si>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</si>
  <si>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</si>
  <si>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</si>
  <si>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</si>
  <si>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</si>
  <si>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</si>
  <si>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</si>
  <si>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</si>
  <si>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</si>
  <si>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</si>
  <si>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</si>
  <si>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</si>
  <si>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</si>
  <si>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</si>
  <si>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</si>
  <si>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</si>
  <si>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</si>
  <si>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</si>
  <si>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</si>
  <si>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</si>
  <si>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</si>
  <si>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</si>
  <si>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</si>
  <si>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</si>
  <si>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</si>
  <si>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</si>
  <si>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</si>
  <si>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</si>
  <si>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</si>
  <si>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</si>
  <si>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</si>
  <si>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</si>
  <si>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</si>
  <si>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</si>
  <si>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</si>
  <si>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</si>
  <si>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</si>
  <si>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</si>
  <si>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</si>
  <si>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</si>
  <si>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</si>
  <si>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</si>
  <si>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</si>
  <si>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</si>
  <si>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</si>
  <si>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</si>
  <si>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</si>
  <si>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</si>
  <si>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</si>
  <si>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</si>
  <si>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</si>
  <si>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</si>
  <si>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</si>
  <si>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</si>
  <si>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</si>
  <si>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</si>
  <si>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</si>
  <si>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</si>
  <si>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</si>
  <si>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</si>
  <si>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</si>
  <si>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</si>
  <si>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</si>
  <si>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</si>
  <si>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</si>
  <si>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</si>
  <si>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</si>
  <si>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</si>
  <si>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</si>
  <si>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</si>
  <si>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</si>
  <si>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</si>
  <si>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</si>
  <si>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</si>
  <si>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</si>
  <si>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</si>
  <si>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</si>
  <si>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</si>
  <si>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</si>
  <si>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</si>
  <si>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</si>
  <si>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</si>
  <si>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</si>
  <si>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</si>
  <si>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</si>
  <si>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</si>
  <si>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</si>
  <si>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</si>
  <si>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</si>
  <si>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</si>
  <si>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</si>
  <si>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</si>
  <si>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</si>
  <si>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</si>
  <si>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</si>
  <si>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</si>
  <si>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</si>
  <si>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</si>
  <si>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</si>
  <si>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</si>
  <si>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</si>
  <si>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</si>
  <si>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</si>
  <si>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</si>
  <si>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</si>
  <si>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</si>
  <si>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</si>
  <si>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</si>
  <si>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</si>
  <si>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</si>
  <si>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</si>
  <si>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</si>
  <si>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</si>
  <si>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</si>
  <si>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</si>
  <si>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</si>
  <si>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</si>
  <si>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</si>
  <si>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</si>
  <si>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</si>
  <si>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</si>
  <si>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</si>
  <si>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</si>
  <si>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</si>
  <si>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</si>
  <si>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</si>
  <si>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</si>
  <si>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</si>
  <si>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</si>
  <si>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</si>
  <si>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</si>
  <si>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</si>
  <si>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</si>
  <si>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</si>
  <si>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</si>
  <si>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</si>
  <si>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</si>
  <si>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</si>
  <si>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</si>
  <si>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</si>
  <si>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</si>
  <si>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</si>
  <si>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</si>
  <si>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</si>
  <si>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</si>
  <si>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</si>
  <si>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</si>
  <si>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</si>
  <si>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</si>
  <si>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</si>
  <si>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</si>
  <si>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</si>
  <si>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</si>
  <si>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</si>
  <si>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</si>
  <si>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</si>
  <si>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</si>
  <si>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</si>
  <si>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</si>
  <si>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</si>
  <si>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</si>
  <si>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</si>
  <si>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</si>
  <si>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</si>
  <si>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</si>
  <si>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</si>
  <si>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</si>
  <si>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</si>
  <si>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</si>
  <si>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</si>
  <si>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</si>
  <si>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</si>
  <si>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</si>
  <si>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</si>
  <si>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</si>
  <si>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</si>
  <si>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</si>
  <si>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</si>
  <si>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</si>
  <si>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</si>
  <si>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</si>
  <si>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</si>
  <si>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</si>
  <si>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</si>
  <si>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</si>
  <si>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</si>
  <si>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</si>
  <si>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</si>
  <si>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</si>
  <si>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</si>
  <si>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</si>
  <si>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</si>
  <si>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</si>
  <si>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</si>
  <si>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</si>
  <si>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</si>
  <si>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</si>
  <si>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</si>
  <si>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</si>
  <si>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</si>
  <si>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</si>
  <si>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</si>
  <si>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</si>
  <si>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</si>
  <si>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</si>
  <si>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</si>
  <si>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</si>
  <si>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</si>
  <si>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</si>
  <si>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</si>
  <si>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</si>
  <si>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</si>
  <si>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</si>
  <si>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</si>
  <si>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</si>
  <si>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</si>
  <si>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</si>
  <si>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</si>
  <si>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</si>
  <si>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</si>
  <si>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</si>
  <si>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</si>
  <si>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</si>
  <si>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</si>
  <si>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</si>
  <si>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</si>
  <si>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</si>
  <si>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</si>
  <si>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</si>
  <si>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</si>
  <si>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</si>
  <si>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</si>
  <si>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</si>
  <si>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</si>
  <si>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</si>
  <si>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</si>
  <si>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</si>
  <si>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</si>
  <si>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</si>
  <si>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</si>
  <si>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</si>
  <si>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</si>
  <si>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</si>
  <si>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</si>
  <si>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</si>
  <si>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</si>
  <si>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</si>
  <si>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</si>
  <si>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</si>
  <si>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</si>
  <si>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</si>
  <si>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</si>
  <si>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</si>
  <si>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</si>
  <si>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</si>
  <si>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</si>
  <si>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</si>
  <si>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</si>
  <si>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</si>
  <si>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</si>
  <si>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</si>
  <si>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</si>
  <si>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</si>
  <si>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</si>
  <si>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</si>
  <si>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</si>
  <si>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</si>
  <si>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</si>
  <si>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</si>
  <si>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</si>
  <si>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</si>
  <si>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</si>
  <si>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</si>
  <si>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</si>
  <si>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</si>
  <si>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</si>
  <si>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</si>
  <si>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</si>
  <si>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</si>
  <si>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</si>
  <si>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</si>
  <si>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</si>
  <si>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</si>
  <si>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</si>
  <si>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</si>
  <si>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</si>
  <si>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</si>
  <si>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</si>
  <si>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</si>
  <si>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</si>
  <si>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</si>
  <si>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</si>
  <si>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</si>
  <si>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</si>
  <si>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</si>
  <si>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</si>
  <si>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</si>
  <si>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</si>
  <si>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</si>
  <si>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</si>
  <si>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</si>
  <si>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</si>
  <si>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</si>
  <si>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</si>
  <si>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</si>
  <si>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</si>
  <si>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</si>
  <si>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</si>
  <si>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</si>
  <si>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</si>
  <si>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</si>
  <si>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</si>
  <si>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</si>
  <si>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</si>
  <si>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</si>
  <si>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</si>
  <si>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</si>
  <si>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</si>
  <si>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</si>
  <si>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</si>
  <si>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</si>
  <si>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</si>
  <si>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</si>
  <si>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</si>
  <si>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</si>
  <si>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</si>
  <si>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</si>
  <si>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</si>
  <si>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</si>
  <si>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</si>
  <si>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</si>
  <si>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</si>
  <si>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</si>
  <si>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</si>
  <si>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</si>
  <si>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</si>
  <si>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</si>
  <si>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</si>
  <si>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</si>
  <si>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</si>
  <si>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</si>
  <si>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</si>
  <si>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</si>
  <si>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</si>
  <si>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</si>
  <si>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</si>
  <si>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</si>
  <si>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</si>
  <si>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</si>
  <si>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</si>
  <si>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</si>
  <si>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</si>
  <si>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</si>
  <si>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</si>
  <si>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</si>
  <si>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</si>
  <si>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</si>
  <si>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</si>
  <si>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</si>
  <si>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</si>
  <si>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</si>
  <si>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</si>
  <si>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</si>
  <si>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</si>
  <si>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</si>
  <si>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</si>
  <si>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</si>
  <si>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</si>
  <si>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</si>
  <si>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</si>
  <si>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</si>
  <si>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</si>
  <si>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</si>
  <si>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</si>
  <si>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</si>
  <si>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</si>
  <si>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</si>
  <si>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</si>
  <si>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</si>
  <si>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</si>
  <si>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</si>
  <si>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</si>
  <si>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</si>
  <si>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</si>
  <si>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</si>
  <si>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</si>
  <si>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</si>
  <si>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</si>
  <si>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</si>
  <si>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</si>
  <si>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</si>
  <si>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</si>
  <si>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</si>
  <si>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</si>
  <si>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</si>
  <si>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</si>
  <si>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</si>
  <si>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</si>
  <si>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</si>
  <si>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</si>
  <si>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</si>
  <si>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</si>
  <si>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</si>
  <si>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</si>
  <si>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</si>
  <si>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</si>
  <si>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</si>
  <si>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</si>
  <si>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</si>
  <si>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</si>
  <si>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</si>
  <si>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</si>
  <si>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</si>
  <si>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</si>
  <si>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</si>
  <si>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</si>
  <si>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</si>
  <si>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</si>
  <si>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</si>
  <si>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</si>
  <si>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</si>
  <si>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</si>
  <si>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</si>
  <si>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</si>
  <si>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</si>
  <si>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</si>
  <si>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</si>
  <si>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</si>
  <si>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</si>
  <si>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</si>
  <si>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</si>
  <si>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</si>
  <si>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</si>
  <si>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</si>
  <si>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</si>
  <si>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</si>
  <si>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</si>
  <si>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</si>
  <si>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</si>
  <si>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</si>
  <si>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</si>
  <si>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</si>
  <si>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</si>
  <si>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</si>
  <si>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</si>
  <si>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</si>
  <si>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</si>
  <si>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</si>
  <si>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</si>
  <si>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</si>
  <si>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</si>
  <si>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</si>
  <si>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</si>
  <si>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</si>
  <si>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</si>
  <si>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</si>
  <si>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</si>
  <si>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</si>
  <si>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</si>
  <si>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</si>
  <si>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</si>
  <si>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</si>
  <si>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</si>
  <si>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</si>
  <si>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</si>
  <si>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</si>
  <si>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</si>
  <si>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</si>
  <si>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</si>
  <si>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</si>
  <si>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</si>
  <si>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</si>
  <si>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</si>
  <si>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</si>
  <si>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</si>
  <si>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</si>
  <si>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</si>
  <si>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</si>
  <si>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</si>
  <si>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</si>
  <si>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</si>
  <si>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</si>
  <si>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</si>
  <si>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</si>
  <si>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</si>
  <si>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</si>
  <si>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</si>
  <si>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</si>
  <si>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</si>
  <si>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</si>
  <si>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</si>
  <si>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</si>
  <si>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</si>
  <si>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</si>
  <si>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</si>
  <si>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</si>
  <si>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</si>
  <si>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</si>
  <si>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</si>
  <si>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</si>
  <si>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</si>
  <si>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</si>
  <si>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</si>
  <si>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</si>
  <si>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</si>
  <si>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</si>
  <si>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</si>
  <si>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</si>
  <si>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</si>
  <si>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</si>
  <si>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</si>
  <si>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</si>
  <si>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</si>
  <si>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</si>
  <si>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</si>
  <si>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</si>
  <si>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</si>
  <si>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</si>
  <si>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</si>
  <si>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</si>
  <si>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</si>
  <si>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</si>
  <si>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</si>
  <si>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</si>
  <si>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</si>
  <si>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</si>
  <si>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</si>
  <si>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</si>
  <si>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</si>
  <si>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</si>
  <si>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</si>
  <si>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</si>
  <si>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</si>
  <si>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</si>
  <si>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</si>
  <si>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</si>
  <si>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</si>
  <si>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</si>
  <si>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</si>
  <si>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</si>
  <si>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</si>
  <si>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</si>
  <si>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</si>
  <si>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</si>
  <si>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</si>
  <si>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</si>
  <si>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</si>
  <si>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</si>
  <si>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</si>
  <si>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</si>
  <si>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</si>
  <si>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</si>
  <si>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</si>
  <si>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</si>
  <si>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</si>
  <si>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</si>
  <si>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</si>
  <si>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</si>
  <si>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</si>
  <si>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</si>
  <si>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</si>
  <si>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</si>
  <si>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</si>
  <si>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</si>
  <si>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</si>
  <si>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</si>
  <si>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</si>
  <si>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</si>
  <si>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</si>
  <si>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</si>
  <si>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</si>
  <si>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</si>
  <si>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</si>
  <si>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</si>
  <si>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</si>
  <si>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</si>
  <si>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</si>
  <si>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</si>
  <si>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</si>
  <si>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</si>
  <si>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</si>
  <si>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</si>
  <si>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</si>
  <si>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</si>
  <si>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</si>
  <si>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</si>
  <si>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</si>
  <si>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</si>
  <si>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</si>
  <si>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</si>
  <si>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</si>
  <si>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</si>
  <si>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</si>
  <si>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</si>
  <si>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</si>
  <si>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</si>
  <si>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</si>
  <si>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</si>
  <si>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</si>
  <si>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</si>
  <si>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</si>
  <si>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</si>
  <si>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</si>
  <si>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</si>
  <si>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</si>
  <si>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</si>
  <si>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</si>
  <si>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</si>
  <si>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</si>
  <si>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</si>
  <si>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</si>
  <si>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</si>
  <si>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</si>
  <si>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</si>
  <si>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</si>
  <si>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</si>
  <si>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</si>
  <si>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</si>
  <si>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</si>
  <si>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</si>
  <si>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</si>
  <si>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</si>
  <si>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</si>
  <si>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</si>
  <si>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</si>
  <si>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</si>
  <si>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</si>
  <si>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</si>
  <si>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</si>
  <si>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</si>
  <si>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</si>
  <si>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</si>
  <si>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</si>
  <si>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</si>
  <si>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</si>
  <si>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</si>
  <si>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</si>
  <si>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</si>
  <si>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</si>
  <si>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</si>
  <si>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</si>
  <si>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</si>
  <si>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</si>
  <si>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</si>
  <si>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</si>
  <si>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</si>
  <si>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</si>
  <si>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</si>
  <si>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</si>
  <si>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</si>
  <si>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</si>
  <si>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</si>
  <si>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</si>
  <si>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</si>
  <si>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</si>
  <si>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</si>
  <si>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</si>
  <si>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</si>
  <si>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</si>
  <si>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</si>
  <si>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</si>
  <si>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</si>
  <si>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</si>
  <si>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</si>
  <si>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</si>
  <si>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</si>
  <si>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</si>
  <si>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</si>
  <si>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</si>
  <si>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</si>
  <si>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</si>
  <si>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</si>
  <si>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</si>
  <si>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</si>
  <si>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</si>
  <si>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</si>
  <si>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</si>
  <si>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</si>
  <si>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</si>
  <si>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</si>
  <si>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</si>
  <si>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</si>
  <si>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</si>
  <si>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</si>
  <si>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</si>
  <si>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</si>
  <si>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</si>
  <si>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</si>
  <si>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</si>
  <si>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</si>
  <si>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</si>
  <si>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</si>
  <si>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</si>
  <si>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</si>
  <si>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</si>
  <si>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</si>
  <si>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</si>
  <si>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</si>
  <si>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</si>
  <si>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</si>
  <si>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</si>
  <si>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</si>
  <si>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</si>
  <si>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</si>
  <si>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</si>
  <si>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</si>
  <si>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</si>
  <si>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</si>
  <si>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</si>
  <si>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</si>
  <si>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</si>
  <si>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</si>
  <si>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</si>
  <si>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</si>
  <si>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</si>
  <si>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</si>
  <si>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</si>
  <si>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</si>
  <si>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</si>
  <si>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</si>
  <si>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</si>
  <si>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</si>
  <si>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</si>
  <si>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</si>
  <si>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</si>
  <si>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</si>
  <si>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</si>
  <si>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</si>
  <si>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</si>
  <si>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</si>
  <si>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</si>
  <si>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</si>
  <si>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</si>
  <si>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</si>
  <si>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</si>
  <si>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</si>
  <si>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</si>
  <si>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</si>
  <si>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</si>
  <si>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</si>
  <si>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</si>
  <si>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</si>
  <si>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</si>
  <si>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</si>
  <si>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</si>
  <si>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</si>
  <si>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</si>
  <si>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</si>
  <si>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</si>
  <si>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</si>
  <si>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</si>
  <si>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</si>
  <si>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</si>
  <si>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</si>
  <si>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</si>
  <si>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</si>
  <si>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</si>
  <si>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</si>
  <si>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</si>
  <si>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</si>
  <si>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</si>
  <si>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</si>
  <si>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</si>
  <si>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</si>
  <si>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</si>
  <si>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</si>
  <si>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</si>
  <si>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</si>
  <si>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</si>
  <si>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</si>
  <si>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</si>
  <si>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</si>
  <si>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</si>
  <si>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</si>
  <si>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</si>
  <si>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</si>
  <si>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</si>
  <si>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</si>
  <si>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</si>
  <si>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</si>
  <si>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</si>
  <si>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</si>
  <si>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</si>
  <si>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</si>
  <si>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</si>
  <si>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</si>
  <si>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</si>
  <si>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</si>
  <si>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</si>
  <si>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</si>
  <si>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</si>
  <si>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</si>
  <si>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</si>
  <si>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</si>
  <si>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</si>
  <si>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</si>
  <si>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</si>
  <si>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</si>
  <si>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</si>
  <si>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</si>
  <si>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</si>
  <si>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</si>
  <si>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</si>
  <si>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</si>
  <si>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</si>
  <si>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</si>
  <si>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</si>
  <si>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</si>
  <si>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</si>
  <si>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</si>
  <si>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</si>
  <si>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</si>
  <si>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</si>
  <si>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</si>
  <si>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</si>
  <si>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</si>
  <si>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</si>
  <si>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</si>
  <si>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</si>
  <si>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</si>
  <si>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</si>
  <si>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</si>
  <si>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</si>
  <si>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</si>
  <si>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</si>
  <si>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</si>
  <si>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</si>
  <si>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</si>
  <si>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</si>
  <si>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</si>
  <si>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</si>
  <si>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</si>
  <si>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</si>
  <si>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</si>
  <si>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</si>
  <si>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</si>
  <si>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</si>
  <si>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</si>
  <si>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</si>
  <si>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</si>
  <si>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</si>
  <si>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</si>
  <si>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</si>
  <si>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</si>
  <si>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</si>
  <si>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</si>
  <si>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</si>
  <si>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</si>
  <si>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</si>
  <si>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</si>
  <si>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</si>
  <si>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</si>
  <si>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</si>
  <si>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</si>
  <si>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</si>
  <si>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</si>
  <si>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</si>
  <si>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</si>
  <si>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</si>
  <si>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</si>
  <si>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</si>
  <si>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</si>
  <si>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</si>
  <si>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</si>
  <si>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</si>
  <si>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</si>
  <si>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</si>
  <si>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</si>
  <si>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</si>
  <si>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</si>
  <si>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</si>
  <si>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</si>
  <si>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</si>
  <si>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</si>
  <si>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</si>
  <si>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</si>
  <si>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</si>
  <si>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</si>
  <si>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</si>
  <si>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</si>
  <si>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</si>
  <si>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</si>
  <si>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</si>
  <si>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</si>
  <si>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</si>
  <si>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</si>
  <si>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</si>
  <si>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</si>
  <si>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</si>
  <si>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</si>
  <si>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</si>
  <si>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</si>
  <si>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</si>
  <si>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</si>
  <si>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</si>
  <si>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</si>
  <si>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</si>
  <si>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</si>
  <si>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</si>
  <si>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</si>
  <si>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</si>
  <si>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</si>
  <si>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</si>
  <si>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</si>
  <si>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</si>
  <si>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</si>
  <si>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</si>
  <si>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</si>
  <si>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</si>
  <si>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</si>
  <si>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</si>
  <si>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</si>
  <si>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</si>
  <si>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</si>
  <si>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</si>
  <si>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</si>
  <si>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</si>
  <si>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</si>
  <si>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</si>
  <si>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</si>
  <si>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</si>
  <si>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</si>
  <si>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</si>
  <si>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</si>
  <si>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</si>
  <si>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</si>
  <si>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</si>
  <si>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</si>
  <si>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</si>
  <si>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</si>
  <si>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</si>
  <si>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</si>
  <si>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</si>
  <si>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</si>
  <si>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</si>
  <si>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</si>
  <si>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</si>
  <si>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</si>
  <si>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</si>
  <si>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</si>
  <si>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</si>
  <si>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</si>
  <si>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</si>
  <si>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</si>
  <si>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</si>
  <si>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</si>
  <si>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</si>
  <si>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</si>
  <si>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</si>
  <si>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</si>
  <si>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</si>
  <si>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</si>
  <si>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</si>
  <si>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</si>
  <si>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</si>
  <si>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</si>
  <si>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</si>
  <si>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</si>
  <si>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</si>
  <si>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</si>
  <si>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</si>
  <si>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</si>
  <si>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</si>
  <si>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</si>
  <si>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</si>
  <si>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</si>
  <si>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</si>
  <si>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</si>
  <si>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</si>
  <si>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</si>
  <si>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</si>
  <si>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</si>
  <si>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</si>
  <si>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</si>
  <si>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</si>
  <si>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</si>
  <si>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</si>
  <si>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</si>
  <si>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</si>
  <si>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</si>
  <si>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</si>
  <si>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</si>
  <si>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</si>
  <si>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</si>
  <si>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</si>
  <si>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</si>
  <si>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</si>
  <si>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</si>
  <si>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</si>
  <si>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</si>
  <si>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</si>
  <si>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</si>
  <si>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</si>
  <si>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</si>
  <si>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</si>
  <si>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</si>
  <si>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</si>
  <si>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</si>
  <si>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</si>
  <si>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</si>
  <si>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</si>
  <si>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</si>
  <si>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</si>
  <si>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</si>
  <si>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</si>
  <si>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</si>
  <si>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</si>
  <si>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</si>
  <si>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</si>
  <si>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</si>
  <si>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</si>
  <si>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</si>
  <si>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</si>
  <si>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</si>
  <si>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</si>
  <si>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</si>
  <si>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</si>
  <si>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</si>
  <si>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</si>
  <si>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</si>
  <si>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</si>
  <si>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</si>
  <si>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</si>
  <si>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</si>
  <si>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</si>
  <si>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</si>
  <si>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</si>
  <si>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</si>
  <si>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</si>
  <si>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</si>
  <si>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</si>
  <si>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</si>
  <si>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</si>
  <si>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</si>
  <si>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</si>
  <si>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</si>
  <si>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</si>
  <si>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</si>
  <si>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</si>
  <si>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</si>
  <si>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</si>
  <si>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</si>
  <si>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</si>
  <si>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</si>
  <si>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</si>
  <si>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</si>
  <si>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</si>
  <si>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</si>
  <si>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</si>
  <si>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</si>
  <si>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</si>
  <si>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</si>
  <si>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</si>
  <si>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</si>
  <si>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</si>
  <si>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</si>
  <si>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</si>
  <si>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</si>
  <si>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</si>
  <si>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</si>
  <si>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</si>
  <si>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</si>
  <si>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</si>
  <si>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</si>
  <si>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</si>
  <si>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</si>
  <si>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</si>
  <si>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</si>
  <si>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</si>
  <si>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</si>
  <si>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</si>
  <si>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</si>
  <si>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</si>
  <si>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</si>
  <si>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</si>
  <si>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</si>
  <si>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</si>
  <si>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</si>
  <si>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</si>
  <si>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</si>
  <si>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</si>
  <si>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</si>
  <si>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</si>
  <si>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</si>
  <si>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</si>
  <si>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</si>
  <si>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</si>
  <si>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</si>
  <si>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</si>
  <si>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</si>
  <si>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</si>
  <si>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</si>
  <si>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</si>
  <si>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</si>
  <si>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</si>
  <si>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</si>
  <si>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</si>
  <si>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</si>
  <si>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</si>
  <si>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</si>
  <si>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</si>
  <si>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</si>
  <si>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</si>
  <si>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</si>
  <si>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</si>
  <si>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</si>
  <si>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</si>
  <si>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</si>
  <si>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</si>
  <si>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</si>
  <si>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</si>
  <si>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</si>
  <si>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</si>
  <si>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</si>
  <si>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</si>
  <si>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</si>
  <si>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</si>
  <si>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</si>
  <si>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</si>
  <si>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</si>
  <si>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</si>
  <si>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</si>
  <si>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</si>
  <si>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</si>
  <si>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</si>
  <si>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</si>
  <si>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</si>
  <si>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</si>
  <si>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</si>
  <si>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</si>
  <si>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</si>
  <si>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</si>
  <si>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</si>
  <si>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</si>
  <si>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</si>
  <si>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</si>
  <si>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</si>
  <si>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</si>
  <si>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</si>
  <si>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</si>
  <si>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</si>
  <si>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</si>
  <si>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</si>
  <si>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</si>
  <si>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</si>
  <si>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</si>
  <si>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</si>
  <si>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</si>
  <si>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</si>
  <si>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</si>
  <si>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</si>
  <si>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</si>
  <si>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</si>
  <si>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</si>
  <si>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</si>
  <si>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</si>
  <si>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</si>
  <si>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</si>
  <si>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</si>
  <si>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</si>
  <si>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</si>
  <si>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</si>
  <si>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</si>
  <si>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</si>
  <si>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</si>
  <si>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</si>
  <si>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</si>
  <si>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</si>
  <si>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</si>
  <si>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</si>
  <si>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</si>
  <si>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</si>
  <si>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</si>
  <si>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</si>
  <si>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</si>
  <si>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</si>
  <si>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</si>
  <si>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</si>
  <si>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</si>
  <si>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</si>
  <si>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</si>
  <si>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</si>
  <si>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</si>
  <si>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</si>
  <si>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</si>
  <si>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</si>
  <si>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</si>
  <si>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</si>
  <si>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</si>
  <si>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</si>
  <si>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</si>
  <si>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</si>
  <si>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</si>
  <si>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</si>
  <si>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</si>
  <si>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</si>
  <si>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</si>
  <si>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</si>
  <si>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</si>
  <si>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</si>
  <si>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</si>
  <si>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</si>
  <si>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</si>
  <si>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</si>
  <si>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</si>
  <si>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</si>
  <si>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</si>
  <si>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</si>
  <si>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</si>
  <si>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</si>
  <si>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</si>
  <si>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</si>
  <si>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</si>
  <si>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</si>
  <si>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</si>
  <si>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</si>
  <si>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</si>
  <si>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</si>
  <si>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</si>
  <si>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</si>
  <si>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</si>
  <si>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</si>
  <si>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</si>
  <si>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</si>
  <si>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</si>
  <si>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</si>
  <si>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</si>
  <si>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</si>
  <si>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</si>
  <si>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</si>
  <si>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</si>
  <si>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</si>
  <si>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</si>
  <si>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</si>
  <si>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</si>
  <si>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</si>
  <si>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</si>
  <si>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</si>
  <si>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</si>
  <si>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</si>
  <si>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</si>
  <si>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</si>
  <si>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</si>
  <si>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</si>
  <si>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</si>
  <si>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</si>
  <si>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</si>
  <si>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</si>
  <si>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</si>
  <si>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</si>
  <si>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</si>
  <si>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</si>
  <si>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</si>
  <si>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</si>
  <si>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</si>
  <si>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</si>
  <si>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</si>
  <si>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</si>
  <si>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</si>
  <si>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</si>
  <si>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</si>
  <si>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</si>
  <si>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</si>
  <si>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</si>
  <si>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</si>
  <si>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</si>
  <si>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</si>
  <si>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</si>
  <si>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</si>
  <si>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</si>
  <si>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</si>
  <si>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</si>
  <si>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</si>
  <si>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</si>
  <si>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</si>
  <si>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</si>
  <si>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</si>
  <si>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</si>
  <si>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</si>
  <si>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</si>
  <si>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</si>
  <si>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</si>
  <si>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</si>
  <si>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</si>
  <si>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</si>
  <si>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</si>
  <si>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</si>
  <si>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</si>
  <si>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</si>
  <si>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</si>
  <si>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</si>
  <si>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</si>
  <si>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</si>
  <si>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</si>
  <si>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</si>
  <si>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</si>
  <si>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</si>
  <si>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</si>
  <si>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</si>
  <si>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</si>
  <si>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</si>
  <si>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</si>
  <si>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</si>
  <si>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</si>
  <si>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</si>
  <si>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</si>
  <si>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</si>
  <si>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</si>
  <si>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</si>
  <si>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</si>
  <si>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</si>
  <si>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</si>
  <si>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</si>
  <si>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</si>
  <si>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</si>
  <si>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</si>
  <si>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</si>
  <si>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</si>
  <si>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</si>
  <si>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</si>
  <si>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</si>
  <si>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</si>
  <si>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</si>
  <si>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</si>
  <si>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</si>
  <si>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</si>
  <si>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</si>
  <si>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</si>
  <si>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</si>
  <si>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</si>
  <si>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</si>
  <si>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</si>
  <si>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</si>
  <si>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</si>
  <si>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</si>
  <si>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</si>
  <si>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</si>
  <si>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</si>
  <si>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</si>
  <si>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</si>
  <si>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</si>
  <si>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</si>
  <si>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</si>
  <si>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</si>
  <si>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</si>
  <si>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</si>
  <si>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</si>
  <si>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</si>
  <si>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</si>
  <si>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</si>
  <si>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</si>
  <si>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</si>
  <si>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</si>
  <si>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</si>
  <si>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</si>
  <si>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</si>
  <si>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</si>
  <si>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</si>
  <si>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</si>
  <si>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</si>
  <si>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</si>
  <si>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</si>
  <si>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</si>
  <si>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</si>
  <si>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</si>
  <si>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</si>
  <si>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</si>
  <si>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</si>
  <si>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</si>
  <si>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</si>
  <si>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</si>
  <si>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</si>
  <si>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</si>
  <si>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</si>
  <si>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</si>
  <si>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</si>
  <si>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</si>
  <si>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</si>
  <si>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</si>
  <si>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</si>
  <si>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</si>
  <si>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</si>
  <si>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</si>
  <si>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</si>
  <si>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</si>
  <si>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</si>
  <si>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</si>
  <si>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</si>
  <si>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</si>
  <si>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</si>
  <si>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</si>
  <si>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</si>
  <si>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</si>
  <si>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</si>
  <si>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</si>
  <si>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</si>
  <si>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</si>
  <si>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</si>
  <si>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</si>
  <si>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</si>
  <si>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</si>
  <si>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</si>
  <si>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</si>
  <si>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</si>
  <si>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</si>
  <si>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</si>
  <si>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</si>
  <si>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</si>
  <si>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</si>
  <si>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</si>
  <si>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</si>
  <si>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</si>
  <si>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</si>
  <si>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</si>
  <si>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</si>
  <si>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</si>
  <si>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</si>
  <si>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</si>
  <si>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</si>
  <si>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</si>
  <si>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</si>
  <si>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</si>
  <si>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</si>
  <si>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</si>
  <si>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</si>
  <si>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</si>
  <si>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</si>
  <si>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</si>
  <si>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</si>
  <si>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</si>
  <si>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</si>
  <si>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</si>
  <si>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</si>
  <si>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</si>
  <si>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</si>
  <si>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</si>
  <si>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</si>
  <si>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</si>
  <si>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</si>
  <si>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</si>
  <si>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</si>
  <si>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</si>
  <si>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</si>
  <si>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</si>
  <si>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</si>
  <si>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</si>
  <si>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</si>
  <si>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</si>
  <si>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</si>
  <si>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</si>
  <si>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</si>
  <si>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</si>
  <si>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</si>
  <si>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</si>
  <si>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</si>
  <si>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</si>
  <si>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</si>
  <si>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</si>
  <si>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</si>
  <si>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</si>
  <si>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</si>
  <si>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</si>
  <si>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</si>
  <si>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</si>
  <si>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</si>
  <si>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</si>
  <si>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</si>
  <si>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</si>
  <si>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</si>
  <si>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</si>
  <si>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</si>
  <si>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</si>
  <si>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</si>
  <si>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</si>
  <si>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</si>
  <si>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</si>
  <si>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</si>
  <si>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</si>
  <si>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</si>
  <si>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</si>
  <si>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</si>
  <si>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</si>
  <si>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</si>
  <si>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</si>
  <si>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</si>
  <si>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</si>
  <si>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</si>
  <si>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</si>
  <si>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</si>
  <si>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</si>
  <si>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</si>
  <si>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</si>
  <si>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</si>
  <si>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</si>
  <si>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</si>
  <si>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</si>
  <si>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</si>
  <si>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</si>
  <si>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</si>
  <si>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</si>
  <si>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</si>
  <si>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</si>
  <si>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</si>
  <si>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</si>
  <si>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</si>
  <si>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</si>
  <si>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</si>
  <si>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</si>
  <si>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</si>
  <si>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</si>
  <si>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</si>
  <si>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</si>
  <si>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</si>
  <si>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</si>
  <si>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</si>
  <si>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</si>
  <si>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</si>
  <si>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</si>
  <si>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</si>
  <si>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</si>
  <si>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</si>
  <si>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</si>
  <si>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</si>
  <si>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</si>
  <si>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</si>
  <si>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</si>
  <si>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</si>
  <si>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</si>
  <si>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</si>
  <si>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</si>
  <si>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</si>
  <si>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</si>
  <si>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</si>
  <si>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</si>
  <si>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</si>
  <si>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</si>
  <si>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</si>
  <si>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</si>
  <si>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</si>
  <si>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</si>
  <si>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</si>
  <si>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</si>
  <si>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</si>
  <si>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</si>
  <si>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</si>
  <si>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</si>
  <si>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</si>
  <si>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</si>
  <si>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</si>
  <si>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</si>
  <si>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</si>
  <si>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</si>
  <si>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</si>
  <si>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</si>
  <si>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</si>
  <si>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</si>
  <si>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</si>
  <si>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</si>
  <si>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</si>
  <si>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</si>
  <si>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</si>
  <si>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</si>
  <si>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</si>
  <si>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</si>
  <si>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</si>
  <si>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</si>
  <si>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</si>
  <si>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</si>
  <si>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</si>
  <si>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</si>
  <si>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</si>
  <si>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</si>
  <si>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</si>
  <si>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</si>
  <si>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</si>
  <si>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</si>
  <si>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</si>
  <si>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</si>
  <si>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</si>
  <si>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</si>
  <si>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</si>
  <si>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</si>
  <si>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</si>
  <si>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</si>
  <si>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</si>
  <si>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</si>
  <si>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</si>
  <si>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</si>
  <si>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</si>
  <si>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</si>
  <si>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</si>
  <si>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</si>
  <si>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</si>
  <si>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</si>
  <si>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</si>
  <si>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</si>
  <si>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</si>
  <si>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</si>
  <si>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</si>
  <si>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</si>
  <si>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</si>
  <si>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</si>
  <si>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</si>
  <si>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</si>
  <si>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</si>
  <si>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</si>
  <si>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</si>
  <si>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</si>
  <si>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</si>
  <si>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</si>
  <si>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</si>
  <si>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</si>
  <si>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</si>
  <si>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</si>
  <si>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</si>
  <si>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</si>
  <si>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</si>
  <si>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</si>
  <si>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</si>
  <si>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</si>
  <si>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</si>
  <si>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</si>
  <si>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</si>
  <si>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</si>
  <si>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</si>
  <si>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</si>
  <si>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</si>
  <si>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</si>
  <si>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</si>
  <si>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</si>
  <si>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</si>
  <si>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</si>
  <si>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</si>
  <si>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</si>
  <si>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</si>
  <si>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</si>
  <si>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</si>
  <si>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</si>
  <si>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</si>
  <si>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</si>
  <si>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</si>
  <si>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</si>
  <si>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</si>
  <si>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</si>
  <si>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</si>
  <si>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</si>
  <si>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</si>
  <si>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</si>
  <si>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</si>
  <si>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</si>
  <si>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</si>
  <si>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</si>
  <si>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</si>
  <si>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</si>
  <si>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</si>
  <si>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</si>
  <si>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</si>
  <si>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</si>
  <si>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</si>
  <si>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</si>
  <si>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</si>
  <si>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</si>
  <si>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</si>
  <si>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</si>
  <si>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</si>
  <si>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</si>
  <si>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</si>
  <si>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</si>
  <si>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</si>
  <si>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</si>
  <si>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</si>
  <si>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</si>
  <si>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</si>
  <si>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</si>
  <si>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</si>
  <si>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</si>
  <si>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</si>
  <si>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</si>
  <si>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</si>
  <si>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</si>
  <si>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</si>
  <si>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</si>
  <si>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</si>
  <si>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</si>
  <si>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</si>
  <si>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</si>
  <si>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</si>
  <si>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</si>
  <si>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</si>
  <si>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</si>
  <si>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</si>
  <si>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</si>
  <si>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</si>
  <si>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</si>
  <si>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</si>
  <si>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</si>
  <si>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</si>
  <si>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</si>
  <si>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</si>
  <si>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</si>
  <si>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</si>
  <si>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</si>
  <si>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</si>
  <si>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</si>
  <si>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</si>
  <si>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</si>
  <si>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</si>
  <si>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</si>
  <si>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</si>
  <si>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</si>
  <si>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</si>
  <si>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</si>
  <si>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</si>
  <si>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</si>
  <si>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</si>
  <si>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</si>
  <si>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</si>
  <si>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</si>
  <si>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</si>
  <si>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</si>
  <si>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</si>
  <si>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</si>
  <si>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</si>
  <si>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</si>
  <si>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</si>
  <si>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</si>
  <si>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</si>
  <si>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</si>
  <si>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</si>
  <si>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</si>
  <si>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</si>
  <si>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</si>
  <si>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</si>
  <si>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</si>
  <si>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</si>
  <si>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</si>
  <si>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</si>
  <si>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</si>
  <si>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</si>
  <si>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</si>
  <si>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</si>
  <si>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</si>
  <si>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</si>
  <si>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</si>
  <si>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</si>
  <si>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</si>
  <si>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</si>
  <si>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</si>
  <si>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</si>
  <si>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</si>
  <si>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</si>
  <si>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</si>
  <si>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</si>
  <si>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</si>
  <si>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</si>
  <si>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</si>
  <si>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</si>
  <si>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</si>
  <si>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</si>
  <si>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</si>
  <si>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</si>
  <si>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</si>
  <si>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</si>
  <si>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</si>
  <si>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</si>
  <si>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</si>
  <si>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</si>
  <si>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</si>
  <si>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</si>
  <si>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</si>
  <si>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</si>
  <si>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</si>
  <si>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</si>
  <si>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</si>
  <si>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</si>
  <si>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</si>
  <si>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</si>
  <si>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</si>
  <si>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</si>
  <si>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</si>
  <si>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</si>
  <si>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</si>
  <si>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</si>
  <si>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</si>
  <si>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</si>
  <si>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</si>
  <si>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</si>
  <si>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</si>
  <si>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</si>
  <si>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</si>
  <si>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</si>
  <si>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</si>
  <si>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</si>
  <si>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</si>
  <si>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</si>
  <si>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</si>
  <si>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</si>
  <si>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</si>
  <si>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</si>
  <si>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</si>
  <si>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</si>
  <si>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</si>
  <si>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</si>
  <si>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</si>
  <si>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</si>
  <si>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</si>
  <si>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</si>
  <si>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</si>
  <si>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</si>
  <si>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</si>
  <si>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</si>
  <si>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</si>
  <si>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</si>
  <si>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</si>
  <si>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</si>
  <si>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</si>
  <si>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</si>
  <si>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</si>
  <si>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</si>
  <si>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</si>
  <si>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</si>
  <si>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</si>
  <si>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</si>
  <si>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</si>
  <si>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</si>
  <si>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</si>
  <si>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</si>
  <si>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</si>
  <si>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</si>
  <si>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</si>
  <si>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</si>
  <si>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</si>
  <si>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</si>
  <si>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</si>
  <si>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</si>
  <si>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</si>
  <si>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</si>
  <si>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</si>
  <si>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</si>
  <si>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</si>
  <si>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</si>
  <si>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</si>
  <si>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</si>
  <si>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</si>
  <si>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</si>
  <si>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</si>
  <si>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</si>
  <si>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</si>
  <si>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</si>
  <si>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</si>
  <si>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</si>
  <si>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</si>
  <si>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</si>
  <si>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</si>
  <si>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</si>
  <si>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</si>
  <si>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</si>
  <si>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</si>
  <si>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</si>
  <si>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</si>
  <si>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</si>
  <si>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</si>
  <si>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</si>
  <si>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</si>
  <si>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</si>
  <si>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</si>
  <si>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</si>
  <si>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</si>
  <si>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</si>
  <si>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</si>
  <si>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</si>
  <si>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</si>
  <si>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</si>
  <si>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</si>
  <si>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</si>
  <si>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</si>
  <si>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</si>
  <si>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</si>
  <si>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</si>
  <si>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</si>
  <si>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</si>
  <si>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</si>
  <si>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</si>
  <si>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</si>
  <si>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</si>
  <si>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</si>
  <si>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</si>
  <si>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</si>
  <si>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</si>
  <si>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</si>
  <si>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</si>
  <si>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</si>
  <si>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</si>
  <si>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</si>
  <si>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</si>
  <si>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</si>
  <si>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</si>
  <si>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</si>
  <si>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</si>
  <si>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</si>
  <si>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</si>
  <si>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</si>
  <si>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</si>
  <si>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</si>
  <si>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</si>
  <si>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</si>
  <si>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</si>
  <si>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</si>
  <si>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</si>
  <si>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</si>
  <si>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</si>
  <si>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</si>
  <si>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</si>
  <si>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</si>
  <si>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</si>
  <si>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</si>
  <si>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</si>
  <si>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</si>
  <si>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</si>
  <si>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</si>
  <si>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</si>
  <si>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</si>
  <si>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</si>
  <si>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</si>
  <si>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</si>
  <si>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</si>
  <si>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</si>
  <si>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</si>
  <si>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</si>
  <si>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</si>
  <si>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</si>
  <si>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</si>
  <si>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</si>
  <si>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</si>
  <si>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</si>
  <si>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</si>
  <si>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</si>
  <si>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</si>
  <si>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</si>
  <si>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</si>
  <si>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</si>
  <si>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</si>
  <si>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</si>
  <si>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</si>
  <si>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</si>
  <si>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</si>
  <si>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</si>
  <si>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</si>
  <si>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</si>
  <si>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</si>
  <si>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</si>
  <si>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</si>
  <si>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</si>
  <si>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</si>
  <si>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</si>
  <si>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</si>
  <si>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</si>
  <si>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</si>
  <si>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</si>
  <si>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</si>
  <si>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</si>
  <si>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</si>
  <si>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</si>
  <si>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</si>
  <si>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</si>
  <si>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</si>
  <si>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</si>
  <si>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</si>
  <si>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</si>
  <si>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</si>
  <si>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</si>
  <si>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</si>
  <si>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</si>
  <si>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</si>
  <si>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</si>
  <si>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</si>
  <si>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</si>
  <si>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</si>
  <si>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</si>
  <si>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</si>
  <si>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</si>
  <si>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</si>
  <si>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</si>
  <si>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</si>
  <si>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</si>
  <si>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</si>
  <si>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</si>
  <si>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</si>
  <si>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</si>
  <si>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</si>
  <si>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</si>
  <si>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</si>
  <si>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</si>
  <si>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</si>
  <si>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</si>
  <si>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</si>
  <si>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</si>
  <si>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</si>
  <si>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</si>
  <si>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</si>
  <si>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</si>
  <si>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</si>
  <si>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</si>
  <si>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</si>
  <si>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</si>
  <si>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</si>
  <si>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</si>
  <si>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</si>
  <si>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</si>
  <si>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</si>
  <si>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</si>
  <si>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</si>
  <si>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</si>
  <si>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</si>
  <si>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</si>
  <si>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</si>
  <si>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</si>
  <si>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</si>
  <si>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</si>
  <si>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</si>
  <si>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</si>
  <si>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</si>
  <si>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</si>
  <si>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</si>
  <si>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</si>
  <si>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</si>
  <si>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</si>
  <si>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</si>
  <si>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</si>
  <si>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</si>
  <si>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</si>
  <si>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</si>
  <si>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</si>
  <si>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</si>
  <si>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</si>
  <si>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</si>
  <si>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</si>
  <si>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</si>
  <si>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</si>
  <si>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</si>
  <si>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</si>
  <si>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</si>
  <si>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</si>
  <si>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</si>
  <si>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</si>
  <si>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</si>
  <si>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</si>
  <si>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</si>
  <si>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</si>
  <si>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</si>
  <si>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</si>
  <si>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</si>
  <si>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</si>
  <si>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</si>
  <si>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</si>
  <si>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</si>
  <si>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</si>
  <si>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</si>
  <si>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</si>
  <si>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</si>
  <si>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</si>
  <si>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</si>
  <si>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</si>
  <si>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</si>
  <si>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</si>
  <si>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</si>
  <si>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</si>
  <si>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</si>
  <si>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</si>
  <si>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</si>
  <si>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</si>
  <si>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</si>
  <si>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</si>
  <si>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</si>
  <si>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</si>
  <si>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</si>
  <si>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</si>
  <si>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</si>
  <si>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</si>
  <si>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</si>
  <si>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</si>
  <si>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</si>
  <si>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</si>
  <si>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</si>
  <si>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</si>
  <si>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</si>
  <si>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</si>
  <si>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</si>
  <si>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</si>
  <si>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</si>
  <si>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</si>
  <si>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</si>
  <si>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</si>
  <si>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</si>
  <si>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</si>
  <si>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</si>
  <si>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</si>
  <si>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</si>
  <si>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</si>
  <si>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</si>
  <si>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</si>
  <si>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</si>
  <si>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</si>
  <si>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</si>
  <si>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</si>
  <si>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</si>
  <si>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</si>
  <si>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</si>
  <si>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</si>
  <si>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</si>
  <si>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</si>
  <si>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</si>
  <si>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</si>
  <si>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</si>
  <si>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</si>
  <si>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</si>
  <si>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</si>
  <si>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</si>
  <si>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</si>
  <si>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</si>
  <si>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</si>
  <si>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</si>
  <si>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</si>
  <si>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</si>
  <si>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</si>
  <si>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</si>
  <si>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</si>
  <si>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</si>
  <si>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</si>
  <si>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</si>
  <si>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</si>
  <si>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</si>
  <si>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</si>
  <si>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</si>
  <si>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</si>
  <si>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</si>
  <si>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</si>
  <si>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</si>
  <si>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</si>
  <si>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</si>
  <si>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</si>
  <si>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</si>
  <si>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</si>
  <si>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</si>
  <si>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</si>
  <si>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</si>
  <si>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</si>
  <si>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</si>
  <si>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</si>
  <si>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</si>
  <si>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</si>
  <si>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</si>
  <si>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</si>
  <si>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</si>
  <si>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</si>
  <si>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</si>
  <si>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</si>
  <si>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</si>
  <si>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</si>
  <si>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</si>
  <si>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</si>
  <si>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</si>
  <si>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</si>
  <si>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</si>
  <si>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</si>
  <si>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</si>
  <si>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</si>
  <si>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</si>
  <si>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</si>
  <si>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</si>
  <si>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</si>
  <si>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</si>
  <si>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</si>
  <si>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</si>
  <si>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</si>
  <si>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</si>
  <si>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</si>
  <si>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</si>
  <si>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</si>
  <si>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</si>
  <si>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</si>
  <si>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</si>
  <si>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</si>
  <si>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</si>
  <si>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</si>
  <si>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</si>
  <si>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</si>
  <si>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</si>
  <si>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</si>
  <si>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</si>
  <si>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</si>
  <si>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</si>
  <si>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</si>
  <si>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</si>
  <si>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</si>
  <si>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</si>
  <si>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</si>
  <si>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</si>
  <si>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</si>
  <si>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</si>
  <si>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</si>
  <si>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</si>
  <si>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</si>
  <si>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</si>
  <si>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</si>
  <si>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</si>
  <si>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</si>
  <si>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</si>
  <si>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</si>
  <si>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</si>
  <si>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</si>
  <si>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</si>
  <si>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</si>
  <si>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</si>
  <si>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</si>
  <si>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</si>
  <si>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</si>
  <si>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</si>
  <si>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</si>
  <si>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</si>
  <si>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</si>
  <si>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</si>
  <si>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</si>
  <si>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</si>
  <si>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</si>
  <si>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</si>
  <si>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</si>
  <si>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</si>
  <si>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</si>
  <si>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</si>
  <si>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</si>
  <si>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</si>
  <si>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</si>
  <si>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</si>
  <si>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</si>
  <si>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</si>
  <si>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</si>
  <si>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</si>
  <si>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</si>
  <si>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</si>
  <si>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</si>
  <si>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</si>
  <si>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</si>
  <si>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</si>
  <si>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</si>
  <si>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</si>
  <si>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</si>
  <si>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</si>
  <si>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</si>
  <si>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</si>
  <si>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</si>
  <si>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</si>
  <si>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</si>
  <si>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</si>
  <si>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</si>
  <si>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</si>
  <si>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</si>
  <si>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</si>
  <si>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</si>
  <si>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</si>
  <si>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</si>
  <si>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</si>
  <si>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</si>
  <si>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</si>
  <si>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</si>
  <si>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</si>
  <si>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</si>
  <si>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</si>
  <si>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</si>
  <si>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</si>
  <si>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</si>
  <si>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</si>
  <si>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</si>
  <si>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</si>
  <si>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</si>
  <si>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</si>
  <si>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</si>
  <si>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</si>
  <si>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</si>
  <si>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</si>
  <si>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</si>
  <si>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</si>
  <si>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</si>
  <si>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</si>
  <si>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</si>
  <si>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</si>
  <si>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</si>
  <si>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</si>
  <si>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</si>
  <si>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</si>
  <si>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</si>
  <si>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</si>
  <si>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</si>
  <si>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</si>
  <si>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</si>
  <si>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</si>
  <si>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</si>
  <si>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</si>
  <si>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</si>
  <si>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</si>
  <si>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</si>
  <si>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</si>
  <si>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</si>
  <si>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</si>
  <si>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</si>
  <si>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</si>
  <si>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</si>
  <si>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</si>
  <si>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</si>
  <si>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</si>
  <si>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</si>
  <si>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</si>
  <si>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</si>
  <si>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</si>
  <si>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</si>
  <si>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</si>
  <si>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</si>
  <si>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</si>
  <si>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</si>
  <si>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</si>
  <si>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</si>
  <si>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</si>
  <si>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</si>
  <si>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</si>
  <si>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</si>
  <si>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</si>
  <si>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</si>
  <si>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</si>
  <si>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</si>
  <si>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</si>
  <si>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</si>
  <si>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</si>
  <si>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</si>
  <si>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</si>
  <si>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</si>
  <si>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</si>
  <si>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</si>
  <si>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</si>
  <si>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</si>
  <si>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</si>
  <si>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</si>
  <si>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</si>
  <si>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</si>
  <si>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</si>
  <si>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</si>
  <si>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</si>
  <si>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</si>
  <si>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</si>
  <si>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</si>
  <si>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</si>
  <si>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</si>
  <si>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</si>
  <si>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</si>
  <si>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</si>
  <si>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</si>
  <si>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</si>
  <si>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</si>
  <si>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</si>
  <si>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</si>
  <si>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</si>
  <si>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</si>
  <si>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</si>
  <si>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</si>
  <si>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</si>
  <si>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</si>
  <si>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</si>
  <si>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</si>
  <si>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</si>
  <si>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</si>
  <si>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</si>
  <si>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</si>
  <si>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</si>
  <si>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</si>
  <si>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</si>
  <si>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</si>
  <si>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</si>
  <si>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</si>
  <si>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</si>
  <si>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</si>
  <si>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</si>
  <si>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</si>
  <si>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</si>
  <si>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</si>
  <si>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</si>
  <si>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</si>
  <si>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</si>
  <si>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</si>
  <si>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</si>
  <si>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</si>
  <si>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</si>
  <si>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</si>
  <si>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</si>
  <si>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</si>
  <si>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</si>
  <si>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</si>
  <si>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</si>
  <si>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</si>
  <si>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</si>
  <si>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</si>
  <si>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</si>
  <si>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</si>
  <si>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</si>
  <si>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</si>
  <si>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</si>
  <si>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</si>
  <si>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</si>
  <si>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</si>
  <si>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</si>
  <si>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</si>
  <si>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</si>
  <si>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</si>
  <si>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</si>
  <si>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</si>
  <si>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</si>
  <si>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</si>
  <si>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</si>
  <si>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</si>
  <si>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</si>
  <si>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</si>
  <si>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</si>
  <si>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</si>
  <si>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</si>
  <si>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</si>
  <si>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</si>
  <si>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</si>
  <si>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</si>
  <si>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</si>
  <si>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</si>
  <si>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</si>
  <si>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</si>
  <si>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</si>
  <si>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</si>
  <si>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</si>
  <si>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</si>
  <si>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</si>
  <si>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</si>
  <si>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</si>
  <si>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</si>
  <si>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</si>
  <si>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</si>
  <si>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</si>
  <si>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</si>
  <si>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</si>
  <si>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</si>
  <si>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</si>
  <si>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</si>
  <si>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</si>
  <si>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</si>
  <si>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</si>
  <si>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</si>
  <si>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</si>
  <si>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</si>
  <si>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</si>
  <si>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</si>
  <si>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</si>
  <si>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</si>
  <si>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</si>
  <si>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</si>
  <si>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</si>
  <si>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</si>
  <si>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</si>
  <si>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</si>
  <si>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</si>
  <si>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</si>
  <si>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</si>
  <si>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</si>
  <si>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</si>
  <si>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</si>
  <si>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</si>
  <si>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</si>
  <si>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</si>
  <si>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</si>
  <si>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</si>
  <si>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</si>
  <si>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</si>
  <si>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</si>
  <si>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</si>
  <si>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</si>
  <si>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</si>
  <si>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</si>
  <si>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</si>
  <si>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</si>
  <si>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</si>
  <si>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</si>
  <si>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</si>
  <si>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</si>
  <si>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</si>
  <si>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</si>
  <si>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</si>
  <si>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</si>
  <si>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</si>
  <si>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</si>
  <si>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</si>
  <si>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</si>
  <si>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</si>
  <si>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</si>
  <si>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</si>
  <si>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</si>
  <si>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</si>
  <si>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</si>
  <si>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</si>
  <si>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</si>
  <si>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</si>
  <si>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</si>
  <si>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</si>
  <si>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</si>
  <si>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</si>
  <si>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</si>
  <si>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</si>
  <si>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</si>
  <si>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</si>
  <si>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</si>
  <si>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</si>
  <si>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</si>
  <si>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</si>
  <si>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</si>
  <si>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</si>
  <si>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</si>
  <si>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</si>
  <si>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</si>
  <si>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</si>
  <si>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</si>
  <si>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</si>
  <si>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</si>
  <si>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</si>
  <si>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</si>
  <si>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</si>
  <si>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</si>
  <si>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</si>
  <si>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</si>
  <si>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</si>
  <si>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</si>
  <si>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</si>
  <si>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</si>
  <si>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</si>
  <si>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</si>
  <si>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</si>
  <si>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</si>
  <si>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</si>
  <si>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</si>
  <si>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</si>
  <si>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</si>
  <si>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</si>
  <si>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</si>
  <si>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</si>
  <si>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</si>
  <si>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</si>
  <si>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</si>
  <si>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</si>
  <si>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</si>
  <si>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</si>
  <si>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</si>
  <si>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</si>
  <si>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</si>
  <si>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</si>
  <si>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</si>
  <si>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</si>
  <si>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</si>
  <si>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</si>
  <si>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</si>
  <si>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</si>
  <si>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</si>
  <si>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</si>
  <si>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</si>
  <si>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</si>
  <si>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</si>
  <si>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</si>
  <si>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</si>
  <si>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</si>
  <si>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</si>
  <si>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</si>
  <si>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</si>
  <si>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</si>
  <si>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</si>
  <si>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</si>
  <si>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</si>
  <si>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</si>
  <si>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</si>
  <si>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</si>
  <si>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</si>
  <si>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</si>
  <si>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</si>
  <si>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</si>
  <si>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</si>
  <si>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</si>
  <si>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</si>
  <si>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</si>
  <si>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</si>
  <si>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</si>
  <si>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</si>
  <si>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</si>
  <si>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</si>
  <si>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</si>
  <si>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</si>
  <si>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</si>
  <si>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</si>
  <si>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</si>
  <si>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</si>
  <si>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</si>
  <si>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</si>
  <si>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</si>
  <si>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</si>
  <si>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</si>
  <si>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</si>
  <si>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</si>
  <si>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</si>
  <si>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</si>
  <si>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</si>
  <si>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</si>
  <si>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</si>
  <si>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</si>
  <si>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</si>
  <si>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</si>
  <si>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</si>
  <si>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</si>
  <si>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</si>
  <si>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</si>
  <si>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</si>
  <si>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</si>
  <si>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</si>
  <si>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</si>
  <si>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</si>
  <si>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</si>
  <si>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</si>
  <si>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</si>
  <si>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</si>
  <si>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</si>
  <si>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</si>
  <si>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</si>
  <si>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</si>
  <si>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</si>
  <si>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</si>
  <si>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</si>
  <si>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</si>
  <si>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</si>
  <si>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</si>
  <si>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</si>
  <si>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</si>
  <si>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</si>
  <si>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</si>
  <si>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</si>
  <si>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</si>
  <si>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</si>
  <si>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</si>
  <si>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</si>
  <si>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</si>
  <si>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</si>
  <si>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</si>
  <si>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</si>
  <si>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</si>
  <si>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</si>
  <si>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</si>
  <si>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</si>
  <si>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</si>
  <si>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</si>
  <si>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</si>
  <si>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</si>
  <si>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</si>
  <si>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</si>
  <si>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</si>
  <si>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</si>
  <si>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</si>
  <si>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</si>
  <si>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</si>
  <si>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</si>
  <si>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</si>
  <si>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</si>
  <si>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</si>
  <si>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</si>
  <si>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</si>
  <si>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</si>
  <si>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</si>
  <si>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</si>
  <si>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</si>
  <si>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</si>
  <si>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</si>
  <si>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</si>
  <si>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</si>
  <si>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</si>
  <si>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</si>
  <si>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</si>
  <si>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</si>
  <si>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</si>
  <si>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</si>
  <si>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</si>
  <si>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</si>
  <si>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</si>
  <si>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</si>
  <si>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</si>
  <si>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</si>
  <si>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</si>
  <si>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</si>
  <si>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</si>
  <si>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</si>
  <si>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</si>
  <si>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</si>
  <si>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</si>
  <si>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</si>
  <si>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</si>
  <si>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</si>
  <si>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</si>
  <si>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</si>
  <si>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</si>
  <si>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</si>
  <si>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</si>
  <si>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</si>
  <si>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</si>
  <si>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</si>
  <si>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</si>
  <si>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</si>
  <si>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</si>
  <si>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</si>
  <si>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</si>
  <si>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</si>
  <si>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</si>
  <si>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</si>
  <si>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</si>
  <si>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</si>
  <si>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</si>
  <si>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</si>
  <si>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</si>
  <si>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</si>
  <si>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</si>
  <si>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</si>
  <si>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</si>
  <si>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</si>
  <si>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</si>
  <si>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</si>
  <si>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</si>
  <si>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</si>
  <si>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</si>
  <si>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</si>
  <si>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</si>
  <si>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</si>
  <si>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</si>
  <si>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</si>
  <si>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</si>
  <si>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</si>
  <si>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</si>
  <si>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</si>
  <si>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</si>
  <si>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</si>
  <si>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</si>
  <si>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</si>
  <si>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</si>
  <si>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</si>
  <si>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</si>
  <si>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</si>
  <si>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</si>
  <si>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</si>
  <si>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</si>
  <si>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</si>
  <si>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</si>
  <si>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</si>
  <si>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</si>
  <si>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</si>
  <si>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</si>
  <si>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</si>
  <si>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</si>
  <si>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</si>
  <si>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</si>
  <si>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</si>
  <si>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</si>
  <si>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</si>
  <si>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</si>
  <si>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</si>
  <si>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</si>
  <si>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</si>
  <si>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</si>
  <si>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</si>
  <si>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</si>
  <si>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</si>
  <si>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</si>
  <si>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</si>
  <si>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</si>
  <si>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</si>
  <si>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</si>
  <si>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</si>
  <si>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</si>
  <si>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</si>
  <si>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</si>
  <si>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</si>
  <si>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</si>
  <si>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</si>
  <si>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</si>
  <si>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</si>
  <si>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</si>
  <si>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</si>
  <si>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</si>
  <si>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</si>
  <si>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</si>
  <si>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</si>
  <si>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</si>
  <si>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</si>
  <si>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</si>
  <si>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</si>
  <si>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</si>
  <si>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</si>
  <si>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</si>
  <si>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</si>
  <si>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</si>
  <si>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</si>
  <si>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</si>
  <si>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</si>
  <si>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</si>
  <si>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</si>
  <si>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</si>
  <si>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</si>
  <si>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</si>
  <si>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</si>
  <si>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</si>
  <si>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</si>
  <si>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</si>
  <si>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</si>
  <si>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</si>
  <si>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</si>
  <si>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</si>
  <si>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</si>
  <si>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</si>
  <si>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</si>
  <si>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</si>
  <si>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</si>
  <si>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</si>
  <si>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</si>
  <si>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</si>
  <si>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</si>
  <si>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</si>
  <si>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</si>
  <si>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</si>
  <si>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</si>
  <si>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</si>
  <si>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</si>
  <si>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</si>
  <si>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</si>
  <si>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</si>
  <si>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</si>
  <si>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</si>
  <si>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</si>
  <si>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</si>
  <si>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</si>
  <si>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</si>
  <si>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</si>
  <si>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</si>
  <si>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</si>
  <si>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</si>
  <si>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</si>
  <si>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</si>
  <si>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</si>
  <si>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</si>
  <si>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</si>
  <si>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</si>
  <si>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</si>
  <si>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</si>
  <si>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</si>
  <si>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</si>
  <si>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</si>
  <si>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</si>
  <si>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</si>
  <si>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</si>
  <si>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</si>
  <si>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</si>
  <si>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</si>
  <si>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</si>
  <si>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</si>
  <si>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</si>
  <si>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</si>
  <si>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</si>
  <si>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</si>
  <si>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</si>
  <si>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</si>
  <si>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</si>
  <si>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</si>
  <si>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</si>
  <si>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</si>
  <si>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</si>
  <si>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</si>
  <si>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</si>
  <si>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</si>
  <si>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</si>
  <si>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</si>
  <si>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</si>
  <si>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</si>
  <si>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</si>
  <si>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</si>
  <si>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</si>
  <si>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</si>
  <si>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</si>
  <si>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</si>
  <si>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</si>
  <si>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</si>
  <si>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</si>
  <si>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</si>
  <si>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</si>
  <si>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</si>
  <si>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</si>
  <si>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</si>
  <si>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</si>
  <si>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</si>
  <si>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</si>
  <si>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</si>
  <si>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</si>
  <si>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</si>
  <si>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</si>
  <si>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</si>
  <si>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</si>
  <si>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</si>
  <si>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</si>
  <si>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</si>
  <si>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</si>
  <si>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</si>
  <si>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</si>
  <si>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</si>
  <si>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</si>
  <si>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</si>
  <si>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</si>
  <si>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</si>
  <si>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</si>
  <si>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</si>
  <si>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</si>
  <si>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</si>
  <si>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</si>
  <si>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</si>
  <si>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</si>
  <si>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</si>
  <si>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</si>
  <si>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</si>
  <si>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</si>
  <si>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</si>
  <si>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</si>
  <si>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</si>
  <si>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</si>
  <si>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</si>
  <si>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</si>
  <si>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</si>
  <si>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</si>
  <si>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</si>
  <si>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</si>
  <si>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</si>
  <si>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</si>
  <si>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</si>
  <si>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</si>
  <si>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</si>
  <si>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</si>
  <si>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</si>
  <si>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</si>
  <si>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</si>
  <si>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</si>
  <si>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</si>
  <si>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</si>
  <si>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</si>
  <si>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</si>
  <si>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</si>
  <si>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</si>
  <si>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</si>
  <si>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</si>
  <si>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</si>
  <si>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</si>
  <si>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</si>
  <si>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</si>
  <si>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</si>
  <si>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</si>
  <si>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</si>
  <si>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</si>
  <si>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</si>
  <si>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</si>
  <si>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</si>
  <si>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</si>
  <si>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</si>
  <si>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</si>
  <si>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</si>
  <si>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</si>
  <si>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</si>
  <si>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</si>
  <si>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</si>
  <si>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</si>
  <si>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</si>
  <si>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</si>
  <si>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</si>
  <si>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</si>
  <si>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</si>
  <si>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</si>
  <si>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</si>
  <si>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</si>
  <si>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</si>
  <si>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</si>
  <si>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</si>
  <si>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</si>
  <si>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</si>
  <si>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</si>
  <si>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</si>
  <si>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</si>
  <si>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</si>
  <si>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</si>
  <si>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</si>
  <si>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</si>
  <si>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</si>
  <si>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</si>
  <si>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</si>
  <si>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</si>
  <si>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</si>
  <si>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</si>
  <si>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</si>
  <si>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</si>
  <si>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</si>
  <si>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</si>
  <si>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</si>
  <si>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</si>
  <si>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</si>
  <si>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</si>
  <si>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</si>
  <si>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</si>
  <si>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</si>
  <si>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</si>
  <si>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</si>
  <si>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</si>
  <si>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</si>
  <si>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</si>
  <si>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</si>
  <si>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</si>
  <si>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</si>
  <si>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</si>
  <si>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</si>
  <si>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</si>
  <si>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</si>
  <si>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</si>
  <si>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</si>
  <si>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</si>
  <si>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</si>
  <si>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</si>
  <si>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</si>
  <si>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</si>
  <si>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</si>
  <si>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</si>
  <si>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</si>
  <si>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</si>
  <si>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</si>
  <si>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</si>
  <si>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</si>
  <si>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</si>
  <si>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</si>
  <si>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</si>
  <si>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</si>
  <si>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</si>
  <si>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</si>
  <si>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</si>
  <si>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</si>
  <si>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</si>
  <si>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</si>
  <si>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</si>
  <si>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</si>
  <si>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</si>
  <si>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</si>
  <si>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</si>
  <si>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</si>
  <si>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</si>
  <si>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</si>
  <si>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</si>
  <si>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</si>
  <si>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</si>
  <si>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</si>
  <si>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</si>
  <si>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</si>
  <si>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</si>
  <si>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</si>
  <si>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</si>
  <si>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</si>
  <si>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</si>
  <si>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</si>
  <si>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</si>
  <si>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</si>
  <si>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</si>
  <si>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</si>
  <si>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</si>
  <si>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</si>
  <si>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</si>
  <si>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</si>
  <si>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</si>
  <si>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</si>
  <si>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</si>
  <si>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</si>
  <si>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</si>
  <si>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</si>
  <si>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</si>
  <si>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</si>
  <si>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</si>
  <si>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</si>
  <si>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</si>
  <si>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</si>
  <si>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</si>
  <si>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</si>
  <si>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</si>
  <si>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</si>
  <si>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</si>
  <si>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</si>
  <si>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</si>
  <si>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</si>
  <si>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</si>
  <si>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</si>
  <si>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</si>
  <si>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</si>
  <si>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</si>
  <si>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</si>
  <si>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</si>
  <si>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</si>
  <si>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</si>
  <si>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</si>
  <si>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</si>
  <si>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</si>
  <si>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</si>
  <si>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</si>
  <si>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</si>
  <si>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</si>
  <si>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</si>
  <si>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</si>
  <si>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</si>
  <si>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</si>
  <si>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</si>
  <si>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</si>
  <si>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</si>
  <si>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</si>
  <si>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</si>
  <si>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</si>
  <si>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</si>
  <si>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</si>
  <si>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</si>
  <si>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</si>
  <si>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</si>
  <si>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</si>
  <si>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</si>
  <si>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</si>
  <si>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</si>
  <si>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</si>
  <si>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</si>
  <si>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</si>
  <si>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</si>
  <si>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</si>
  <si>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</si>
  <si>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</si>
  <si>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</si>
  <si>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</si>
  <si>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</si>
  <si>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</si>
  <si>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</si>
  <si>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</si>
  <si>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</si>
  <si>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</si>
  <si>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</si>
  <si>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</si>
  <si>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</si>
  <si>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</si>
  <si>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</si>
  <si>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</si>
  <si>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</si>
  <si>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</si>
  <si>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</si>
  <si>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</si>
  <si>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</si>
  <si>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</si>
  <si>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</si>
  <si>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</si>
  <si>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</si>
  <si>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</si>
  <si>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</si>
  <si>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</si>
  <si>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</si>
  <si>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</si>
  <si>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</si>
  <si>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</si>
  <si>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</si>
  <si>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</si>
  <si>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</si>
  <si>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</si>
  <si>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</si>
  <si>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</si>
  <si>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</si>
  <si>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</si>
  <si>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</si>
  <si>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</si>
  <si>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</si>
  <si>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</si>
  <si>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</si>
  <si>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</si>
  <si>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</si>
  <si>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</si>
  <si>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</si>
  <si>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</si>
  <si>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</si>
  <si>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</si>
  <si>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</si>
  <si>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</si>
  <si>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</si>
  <si>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</si>
  <si>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</si>
  <si>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</si>
  <si>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</si>
  <si>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</si>
  <si>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</si>
  <si>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</si>
  <si>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</si>
  <si>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</si>
  <si>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</si>
  <si>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</si>
  <si>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</si>
  <si>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</si>
  <si>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</si>
  <si>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</si>
  <si>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</si>
  <si>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</si>
  <si>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</si>
  <si>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</si>
  <si>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</si>
  <si>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</si>
  <si>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</si>
  <si>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</si>
  <si>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</si>
  <si>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</si>
  <si>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</si>
  <si>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</si>
  <si>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</si>
  <si>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</si>
  <si>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</si>
  <si>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</si>
  <si>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</si>
  <si>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</si>
  <si>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</si>
  <si>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</si>
  <si>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</si>
  <si>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</si>
  <si>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</si>
  <si>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</si>
  <si>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</si>
  <si>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</si>
  <si>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</si>
  <si>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</si>
  <si>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</si>
  <si>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</si>
  <si>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</si>
  <si>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</si>
  <si>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</si>
  <si>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</si>
  <si>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</si>
  <si>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</si>
  <si>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</si>
  <si>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</si>
  <si>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</si>
  <si>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</si>
  <si>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</si>
  <si>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</si>
  <si>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</si>
  <si>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</si>
  <si>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</si>
  <si>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</si>
  <si>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</si>
  <si>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</si>
  <si>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</si>
  <si>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</si>
  <si>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</si>
  <si>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</si>
  <si>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</si>
  <si>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</si>
  <si>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</si>
  <si>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</si>
  <si>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</si>
  <si>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</si>
  <si>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</si>
  <si>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</si>
  <si>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</si>
  <si>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</si>
  <si>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</si>
  <si>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</si>
  <si>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</si>
  <si>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</si>
  <si>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</si>
  <si>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</si>
  <si>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</si>
  <si>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</si>
  <si>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</si>
  <si>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</si>
  <si>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</si>
  <si>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</si>
  <si>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</si>
  <si>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</si>
  <si>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</si>
  <si>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</si>
  <si>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</si>
  <si>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</si>
  <si>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</si>
  <si>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</si>
  <si>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</si>
  <si>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</si>
  <si>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</si>
  <si>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</si>
  <si>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</si>
  <si>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</si>
  <si>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</si>
  <si>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</si>
  <si>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</si>
  <si>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</si>
  <si>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</si>
  <si>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</si>
  <si>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</si>
  <si>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</si>
  <si>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</si>
  <si>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</si>
  <si>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</si>
  <si>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</si>
  <si>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</si>
  <si>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</si>
  <si>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</si>
  <si>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</si>
  <si>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</si>
  <si>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</si>
  <si>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</si>
  <si>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</si>
  <si>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</si>
  <si>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</si>
  <si>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</si>
  <si>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</si>
  <si>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</si>
  <si>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</si>
  <si>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</si>
  <si>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</si>
  <si>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</si>
  <si>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</si>
  <si>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</si>
  <si>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</si>
  <si>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</si>
  <si>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</si>
  <si>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</si>
  <si>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</si>
  <si>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</si>
  <si>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</si>
  <si>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</si>
  <si>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</si>
  <si>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</si>
  <si>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</si>
  <si>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</si>
  <si>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</si>
  <si>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</si>
  <si>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</si>
  <si>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</si>
  <si>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</si>
  <si>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</si>
  <si>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</si>
  <si>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</si>
  <si>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</si>
  <si>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</si>
  <si>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</si>
  <si>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</si>
  <si>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</si>
  <si>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</si>
  <si>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</si>
  <si>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</si>
  <si>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</si>
  <si>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</si>
  <si>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</si>
  <si>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</si>
  <si>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</si>
  <si>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</si>
  <si>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</si>
  <si>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</si>
  <si>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</si>
  <si>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</si>
  <si>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</si>
  <si>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</si>
  <si>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</si>
  <si>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</si>
  <si>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</si>
  <si>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</si>
  <si>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</si>
  <si>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</si>
  <si>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</si>
  <si>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</si>
  <si>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</si>
  <si>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</si>
  <si>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</si>
  <si>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</si>
  <si>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</si>
  <si>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</si>
  <si>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</si>
  <si>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</si>
  <si>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</si>
  <si>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</si>
  <si>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</si>
  <si>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</si>
  <si>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</si>
  <si>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</si>
  <si>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</si>
  <si>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</si>
  <si>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</si>
  <si>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</si>
  <si>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</si>
  <si>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</si>
  <si>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</si>
  <si>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</si>
  <si>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</si>
  <si>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</si>
  <si>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</si>
  <si>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</si>
  <si>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</si>
  <si>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</si>
  <si>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</si>
  <si>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</si>
  <si>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</si>
  <si>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</si>
  <si>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</si>
  <si>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</si>
  <si>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</si>
  <si>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</si>
  <si>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</si>
  <si>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</si>
  <si>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</si>
  <si>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</si>
  <si>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</si>
  <si>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</si>
  <si>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</si>
  <si>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</si>
  <si>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</si>
  <si>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</si>
  <si>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</si>
  <si>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</si>
  <si>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</si>
  <si>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</si>
  <si>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</si>
  <si>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</si>
  <si>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</si>
  <si>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</si>
  <si>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</si>
  <si>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</si>
  <si>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</si>
  <si>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</si>
  <si>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</si>
  <si>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</si>
  <si>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</si>
  <si>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</si>
  <si>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</si>
  <si>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</si>
  <si>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</si>
  <si>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</si>
  <si>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</si>
  <si>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</si>
  <si>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</si>
  <si>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</si>
  <si>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</si>
  <si>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</si>
  <si>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</si>
  <si>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</si>
  <si>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</si>
  <si>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</si>
  <si>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</si>
  <si>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</si>
  <si>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</si>
  <si>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</si>
  <si>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</si>
  <si>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</si>
  <si>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</si>
  <si>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</si>
  <si>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</si>
  <si>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</si>
  <si>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</si>
  <si>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</si>
  <si>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</si>
  <si>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</si>
  <si>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</si>
  <si>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</si>
  <si>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</si>
  <si>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</si>
  <si>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</si>
  <si>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</si>
  <si>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</si>
  <si>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</si>
  <si>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</si>
  <si>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</si>
  <si>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</si>
  <si>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</si>
  <si>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</si>
  <si>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</si>
  <si>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</si>
  <si>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</si>
  <si>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</si>
  <si>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</si>
  <si>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</si>
  <si>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</si>
  <si>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</si>
  <si>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</si>
  <si>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</si>
  <si>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</si>
  <si>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</si>
  <si>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</si>
  <si>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</si>
  <si>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</si>
  <si>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</si>
  <si>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</si>
  <si>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</si>
  <si>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</si>
  <si>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</si>
  <si>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</si>
  <si>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</si>
  <si>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</si>
  <si>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</si>
  <si>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</si>
  <si>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</si>
  <si>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</si>
  <si>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</si>
  <si>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</si>
  <si>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</si>
  <si>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</si>
  <si>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</si>
  <si>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</si>
  <si>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</si>
  <si>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</si>
  <si>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</si>
  <si>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</si>
  <si>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</si>
  <si>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</si>
  <si>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</si>
  <si>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</si>
  <si>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</si>
  <si>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</si>
  <si>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</si>
  <si>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</si>
  <si>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</si>
  <si>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</si>
  <si>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</si>
  <si>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</si>
  <si>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</si>
  <si>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</si>
  <si>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</si>
  <si>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</si>
  <si>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</si>
  <si>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</si>
  <si>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</si>
  <si>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</si>
  <si>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</si>
  <si>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</si>
  <si>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</si>
  <si>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</si>
  <si>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</si>
  <si>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</si>
  <si>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</si>
  <si>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</si>
  <si>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</si>
  <si>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</si>
  <si>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</si>
  <si>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</si>
  <si>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</si>
  <si>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</si>
  <si>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</si>
  <si>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</si>
  <si>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</si>
  <si>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</si>
  <si>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</si>
  <si>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</si>
  <si>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</si>
  <si>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</si>
  <si>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</si>
  <si>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</si>
  <si>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</si>
  <si>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</si>
  <si>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</si>
  <si>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</si>
  <si>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</si>
  <si>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</si>
  <si>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</si>
  <si>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</si>
  <si>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</si>
  <si>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</si>
  <si>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</si>
  <si>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</si>
  <si>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</si>
  <si>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</si>
  <si>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</si>
  <si>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</si>
  <si>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</si>
  <si>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</si>
  <si>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</si>
  <si>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</si>
  <si>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</si>
  <si>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</si>
  <si>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</si>
  <si>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</si>
  <si>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</si>
  <si>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</si>
  <si>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</si>
  <si>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</si>
  <si>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</si>
  <si>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</si>
  <si>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</si>
  <si>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</si>
  <si>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</si>
  <si>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</si>
  <si>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</si>
  <si>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</si>
  <si>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</si>
  <si>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</si>
  <si>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</si>
  <si>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</si>
  <si>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</si>
  <si>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</si>
  <si>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</si>
  <si>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</si>
  <si>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</si>
  <si>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</si>
  <si>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</si>
  <si>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</si>
  <si>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</si>
  <si>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</si>
  <si>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</si>
  <si>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</si>
  <si>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</si>
  <si>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</si>
  <si>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</si>
  <si>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</si>
  <si>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</si>
  <si>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</si>
  <si>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</si>
  <si>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</si>
  <si>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</si>
  <si>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</si>
  <si>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</si>
  <si>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</si>
  <si>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</si>
  <si>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</si>
  <si>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</si>
  <si>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</si>
  <si>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</si>
  <si>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</si>
  <si>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</si>
  <si>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</si>
  <si>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</si>
  <si>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</si>
  <si>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</si>
  <si>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</si>
  <si>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</si>
  <si>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</si>
  <si>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</si>
  <si>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</si>
  <si>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</si>
  <si>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</si>
  <si>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</si>
  <si>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</si>
  <si>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</si>
  <si>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</si>
  <si>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</si>
  <si>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</si>
  <si>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</si>
  <si>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</si>
  <si>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</si>
  <si>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</si>
  <si>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</si>
  <si>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</si>
  <si>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</si>
  <si>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</si>
  <si>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</si>
  <si>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</si>
  <si>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</si>
  <si>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</si>
  <si>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</si>
  <si>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</si>
  <si>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</si>
  <si>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</si>
  <si>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</si>
  <si>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</si>
  <si>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</si>
  <si>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</si>
  <si>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</si>
  <si>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</si>
  <si>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</si>
  <si>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</si>
  <si>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</si>
  <si>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</si>
  <si>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</si>
  <si>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</si>
  <si>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</si>
  <si>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</si>
  <si>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</si>
  <si>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</si>
  <si>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</si>
  <si>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</si>
  <si>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</si>
  <si>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</si>
  <si>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</si>
  <si>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</si>
  <si>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</si>
  <si>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</si>
  <si>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</si>
  <si>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</si>
  <si>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</si>
  <si>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</si>
  <si>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</si>
  <si>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</si>
  <si>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</si>
  <si>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</si>
  <si>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</si>
  <si>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</si>
  <si>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</si>
  <si>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</si>
  <si>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</si>
  <si>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</si>
  <si>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</si>
  <si>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</si>
  <si>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</si>
  <si>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</si>
  <si>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</si>
  <si>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</si>
  <si>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</si>
  <si>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</si>
  <si>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</si>
  <si>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</si>
  <si>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</si>
  <si>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</si>
  <si>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</si>
  <si>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</si>
  <si>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</si>
  <si>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</si>
  <si>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</si>
  <si>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</si>
  <si>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</si>
  <si>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</si>
  <si>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</si>
  <si>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</si>
  <si>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</si>
  <si>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</si>
  <si>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</si>
  <si>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</si>
  <si>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</si>
  <si>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</si>
  <si>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</si>
  <si>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</si>
  <si>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</si>
  <si>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</si>
  <si>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</si>
  <si>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</si>
  <si>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</si>
  <si>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</si>
  <si>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</si>
  <si>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</si>
  <si>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</si>
  <si>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</si>
  <si>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</si>
  <si>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</si>
  <si>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</si>
  <si>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</si>
  <si>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</si>
  <si>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</si>
  <si>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</si>
  <si>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</si>
  <si>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</si>
  <si>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</si>
  <si>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</si>
  <si>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</si>
  <si>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</si>
  <si>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</si>
  <si>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</si>
  <si>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</si>
  <si>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</si>
  <si>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</si>
  <si>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</si>
  <si>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</si>
  <si>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</si>
  <si>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</si>
  <si>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</si>
  <si>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</si>
  <si>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</si>
  <si>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</si>
  <si>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</si>
  <si>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</si>
  <si>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</si>
  <si>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</si>
  <si>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</si>
  <si>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</si>
  <si>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</si>
  <si>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</si>
  <si>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</si>
  <si>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</si>
  <si>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</si>
  <si>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</si>
  <si>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</si>
  <si>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</si>
  <si>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</si>
  <si>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</si>
  <si>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</si>
  <si>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</si>
  <si>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</si>
  <si>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</si>
  <si>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</si>
  <si>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</si>
  <si>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</si>
  <si>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</si>
  <si>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</si>
  <si>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</si>
  <si>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</si>
  <si>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</si>
  <si>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</si>
  <si>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</si>
  <si>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</si>
  <si>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</si>
  <si>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</si>
  <si>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</si>
  <si>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</si>
  <si>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</si>
  <si>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</si>
  <si>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</si>
  <si>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</si>
  <si>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</si>
  <si>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</si>
  <si>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</si>
  <si>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</si>
  <si>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</si>
  <si>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</si>
  <si>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</si>
  <si>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</si>
  <si>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</si>
  <si>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</si>
  <si>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</si>
  <si>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</si>
  <si>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</si>
  <si>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</si>
  <si>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</si>
  <si>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</si>
  <si>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</si>
  <si>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</si>
  <si>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</si>
  <si>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</si>
  <si>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</si>
  <si>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</si>
  <si>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</si>
  <si>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</si>
  <si>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</si>
  <si>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</si>
  <si>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</si>
  <si>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</si>
  <si>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</si>
  <si>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</si>
  <si>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</si>
  <si>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</si>
  <si>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</si>
  <si>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</si>
  <si>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</si>
  <si>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</si>
  <si>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</si>
  <si>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</si>
  <si>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</si>
  <si>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</si>
  <si>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</si>
  <si>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</si>
  <si>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</si>
  <si>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</si>
  <si>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</si>
  <si>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</si>
  <si>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</si>
  <si>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</si>
  <si>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</si>
  <si>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</si>
  <si>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</si>
  <si>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</si>
  <si>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</si>
  <si>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</si>
  <si>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</si>
  <si>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</si>
  <si>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</si>
  <si>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</si>
  <si>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</si>
  <si>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</si>
  <si>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</si>
  <si>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</si>
  <si>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</si>
  <si>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</si>
  <si>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</si>
  <si>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</si>
  <si>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</si>
  <si>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</si>
  <si>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</si>
  <si>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</si>
  <si>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</si>
  <si>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</si>
  <si>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</si>
  <si>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</si>
  <si>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</si>
  <si>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</si>
  <si>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</si>
  <si>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</si>
  <si>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</si>
  <si>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</si>
  <si>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</si>
  <si>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</si>
  <si>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</si>
  <si>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</si>
  <si>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</si>
  <si>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</si>
  <si>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</si>
  <si>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</si>
  <si>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</si>
  <si>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</si>
  <si>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</si>
  <si>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</si>
  <si>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</si>
  <si>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</si>
  <si>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</si>
  <si>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</si>
  <si>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</si>
  <si>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</si>
  <si>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</si>
  <si>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</si>
  <si>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</si>
  <si>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</si>
  <si>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</si>
  <si>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</si>
  <si>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</si>
  <si>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</si>
  <si>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</si>
  <si>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</si>
  <si>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</si>
  <si>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</si>
  <si>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</si>
  <si>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</si>
  <si>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</si>
  <si>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</si>
  <si>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</si>
  <si>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</si>
  <si>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</si>
  <si>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</si>
  <si>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</si>
  <si>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</si>
  <si>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</si>
  <si>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</si>
  <si>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</si>
  <si>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</si>
  <si>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</si>
  <si>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</si>
  <si>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</si>
  <si>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</si>
  <si>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</si>
  <si>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</si>
  <si>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</si>
  <si>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</si>
  <si>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</si>
  <si>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</si>
  <si>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</si>
  <si>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</si>
  <si>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</si>
  <si>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</si>
  <si>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</si>
  <si>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</si>
  <si>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</si>
  <si>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</si>
  <si>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</si>
  <si>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</si>
  <si>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</si>
  <si>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</si>
  <si>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</si>
  <si>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</si>
  <si>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</si>
  <si>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</si>
  <si>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</si>
  <si>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</si>
  <si>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</si>
  <si>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</si>
  <si>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</si>
  <si>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</si>
  <si>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</si>
  <si>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</si>
  <si>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</si>
  <si>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</si>
  <si>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</si>
  <si>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</si>
  <si>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</si>
  <si>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</si>
  <si>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</si>
  <si>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</si>
  <si>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</si>
  <si>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</si>
  <si>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</si>
  <si>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</si>
  <si>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</si>
  <si>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</si>
  <si>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</si>
  <si>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</si>
  <si>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</si>
  <si>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</si>
  <si>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</si>
  <si>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</si>
  <si>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</si>
  <si>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</si>
  <si>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</si>
  <si>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</si>
  <si>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</si>
  <si>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</si>
  <si>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</si>
  <si>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</si>
  <si>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</si>
  <si>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</si>
  <si>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</si>
  <si>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</si>
  <si>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</si>
  <si>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</si>
  <si>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</si>
  <si>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</si>
  <si>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</si>
  <si>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</si>
  <si>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</si>
  <si>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</si>
  <si>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</si>
  <si>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</si>
  <si>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</si>
  <si>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</si>
  <si>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</si>
  <si>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</si>
  <si>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</si>
  <si>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</si>
  <si>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</si>
  <si>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</si>
  <si>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</si>
  <si>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</si>
  <si>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</si>
  <si>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</si>
  <si>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</si>
  <si>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</si>
  <si>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</si>
  <si>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</si>
  <si>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</si>
  <si>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</si>
  <si>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</si>
  <si>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</si>
  <si>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</si>
  <si>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</si>
  <si>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</si>
  <si>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</si>
  <si>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</si>
  <si>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</si>
  <si>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</si>
  <si>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</si>
  <si>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</si>
  <si>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</si>
  <si>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</si>
  <si>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</si>
  <si>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</si>
  <si>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</si>
  <si>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</si>
  <si>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</si>
  <si>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</si>
  <si>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</si>
  <si>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</si>
  <si>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</si>
  <si>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</si>
  <si>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</si>
  <si>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</si>
  <si>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</si>
  <si>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</si>
  <si>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</si>
  <si>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</si>
  <si>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</si>
  <si>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</si>
  <si>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</si>
  <si>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</si>
  <si>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</si>
  <si>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</si>
  <si>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</si>
  <si>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</si>
  <si>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</si>
  <si>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</si>
  <si>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</si>
  <si>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</si>
  <si>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</si>
  <si>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</si>
  <si>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</si>
  <si>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</si>
  <si>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</si>
  <si>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</si>
  <si>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</si>
  <si>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</si>
  <si>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</si>
  <si>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</si>
  <si>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</si>
  <si>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</si>
  <si>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</si>
  <si>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</si>
  <si>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</si>
  <si>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</si>
  <si>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</si>
  <si>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</si>
  <si>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</si>
  <si>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</si>
  <si>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</si>
  <si>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</si>
  <si>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</si>
  <si>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</si>
  <si>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</si>
  <si>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</si>
  <si>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</si>
  <si>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</si>
  <si>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</si>
  <si>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</si>
  <si>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</si>
  <si>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</si>
  <si>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</si>
  <si>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</si>
  <si>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</si>
  <si>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</si>
  <si>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</si>
  <si>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</si>
  <si>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</si>
  <si>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</si>
  <si>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</si>
  <si>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</si>
  <si>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</si>
  <si>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</si>
  <si>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</si>
  <si>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</si>
  <si>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</si>
  <si>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</si>
  <si>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</si>
  <si>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</si>
  <si>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</si>
  <si>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</si>
  <si>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</si>
  <si>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</si>
  <si>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</si>
  <si>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</si>
  <si>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</si>
  <si>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</si>
  <si>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</si>
  <si>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</si>
  <si>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</si>
  <si>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</si>
  <si>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</si>
  <si>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</si>
  <si>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</si>
  <si>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</si>
  <si>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</si>
  <si>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</si>
  <si>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</si>
  <si>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</si>
  <si>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</si>
  <si>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</si>
  <si>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</si>
  <si>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</si>
  <si>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</si>
  <si>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</si>
  <si>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</si>
  <si>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</si>
  <si>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</si>
  <si>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</si>
  <si>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</si>
  <si>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</si>
  <si>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</si>
  <si>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</si>
  <si>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</si>
  <si>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</si>
  <si>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</si>
  <si>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</si>
  <si>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</si>
  <si>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</si>
  <si>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</si>
  <si>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</si>
  <si>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</si>
  <si>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</si>
  <si>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</si>
  <si>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</si>
  <si>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</si>
  <si>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</si>
  <si>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</si>
  <si>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</si>
  <si>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</si>
  <si>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</si>
  <si>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</si>
  <si>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</si>
  <si>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</si>
  <si>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</si>
  <si>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</si>
  <si>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</si>
  <si>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</si>
  <si>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</si>
  <si>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</si>
  <si>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</si>
  <si>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</si>
  <si>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</si>
  <si>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</si>
  <si>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</si>
  <si>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</si>
  <si>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</si>
  <si>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</si>
  <si>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</si>
  <si>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</si>
  <si>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</si>
  <si>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</si>
  <si>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</si>
  <si>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</si>
  <si>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</si>
  <si>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</si>
  <si>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</si>
  <si>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</si>
  <si>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</si>
  <si>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</si>
  <si>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</si>
  <si>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</si>
  <si>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</si>
  <si>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</si>
  <si>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</si>
  <si>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</si>
  <si>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</si>
  <si>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</si>
  <si>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</si>
  <si>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</si>
  <si>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</si>
  <si>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</si>
  <si>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</si>
  <si>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</si>
  <si>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</si>
  <si>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</si>
  <si>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</si>
  <si>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</si>
  <si>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</si>
  <si>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</si>
  <si>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</si>
  <si>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</si>
  <si>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</si>
  <si>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</si>
  <si>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</si>
  <si>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</si>
  <si>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</si>
  <si>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</si>
  <si>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</si>
  <si>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</si>
  <si>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</si>
  <si>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</si>
  <si>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</si>
  <si>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</si>
  <si>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</si>
  <si>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</si>
  <si>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</si>
  <si>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</si>
  <si>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</si>
  <si>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</si>
  <si>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</si>
  <si>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</si>
  <si>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</si>
  <si>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</si>
  <si>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</si>
  <si>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</si>
  <si>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</si>
  <si>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</si>
  <si>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</si>
  <si>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</si>
  <si>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</si>
  <si>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</si>
  <si>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</si>
  <si>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</si>
  <si>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</si>
  <si>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</si>
  <si>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</si>
  <si>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</si>
  <si>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</si>
  <si>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</si>
  <si>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</si>
  <si>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</si>
  <si>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</si>
  <si>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</si>
  <si>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</si>
  <si>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</si>
  <si>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</si>
  <si>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</si>
  <si>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</si>
  <si>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</si>
  <si>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</si>
  <si>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</si>
  <si>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</si>
  <si>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</si>
  <si>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</si>
  <si>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</si>
  <si>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</si>
  <si>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</si>
  <si>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</si>
  <si>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</si>
  <si>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</si>
  <si>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</si>
  <si>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</si>
  <si>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</si>
  <si>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</si>
  <si>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</si>
  <si>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</si>
  <si>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</si>
  <si>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</si>
  <si>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</si>
  <si>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</si>
  <si>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</si>
  <si>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</si>
  <si>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</si>
  <si>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</si>
  <si>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</si>
  <si>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</si>
  <si>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</si>
  <si>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</si>
  <si>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</si>
  <si>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</si>
  <si>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</si>
  <si>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</si>
  <si>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</si>
  <si>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</si>
  <si>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</si>
  <si>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</si>
  <si>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</si>
  <si>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</si>
  <si>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</si>
  <si>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</si>
  <si>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</si>
  <si>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</si>
  <si>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</si>
  <si>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</si>
  <si>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</si>
  <si>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</si>
  <si>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</si>
  <si>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</si>
  <si>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</si>
  <si>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</si>
  <si>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</si>
  <si>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</si>
  <si>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</si>
  <si>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</si>
  <si>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</si>
  <si>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</si>
  <si>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</si>
  <si>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</si>
  <si>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</si>
  <si>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</si>
  <si>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</si>
  <si>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</si>
  <si>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</si>
  <si>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</si>
  <si>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</si>
  <si>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</si>
  <si>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</si>
  <si>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</si>
  <si>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</si>
  <si>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</si>
  <si>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</si>
  <si>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</si>
  <si>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</si>
  <si>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</si>
  <si>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</si>
  <si>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</si>
  <si>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</si>
  <si>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</si>
  <si>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</si>
  <si>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</si>
  <si>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</si>
  <si>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</si>
  <si>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</si>
  <si>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</si>
  <si>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</si>
  <si>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</si>
  <si>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</si>
  <si>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</si>
  <si>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</si>
  <si>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</si>
  <si>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</si>
  <si>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</si>
  <si>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</si>
  <si>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</si>
  <si>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</si>
  <si>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</si>
  <si>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</si>
  <si>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</si>
  <si>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</si>
  <si>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</si>
  <si>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</si>
  <si>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</si>
  <si>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</si>
  <si>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</si>
  <si>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</si>
  <si>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</si>
  <si>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</si>
  <si>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</si>
  <si>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</si>
  <si>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</si>
  <si>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</si>
  <si>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</si>
  <si>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</si>
  <si>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</si>
  <si>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</si>
  <si>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</si>
  <si>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</si>
  <si>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</si>
  <si>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</si>
  <si>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</si>
  <si>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</si>
  <si>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</si>
  <si>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</si>
  <si>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</si>
  <si>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</si>
  <si>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</si>
  <si>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</si>
  <si>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</si>
  <si>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</si>
  <si>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</si>
  <si>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</si>
  <si>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</si>
  <si>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</si>
  <si>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</si>
  <si>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</si>
  <si>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</si>
  <si>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</si>
  <si>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</si>
  <si>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</si>
  <si>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</si>
  <si>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</si>
  <si>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</si>
  <si>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</si>
  <si>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</si>
  <si>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</si>
  <si>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</si>
  <si>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</si>
  <si>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</si>
  <si>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</si>
  <si>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</si>
  <si>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</si>
  <si>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</si>
  <si>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</si>
  <si>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</si>
  <si>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</si>
  <si>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</si>
  <si>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</si>
  <si>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</si>
  <si>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</si>
  <si>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</si>
  <si>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</si>
  <si>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</si>
  <si>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</si>
  <si>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</si>
  <si>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</si>
  <si>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</si>
  <si>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</si>
  <si>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</si>
  <si>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</si>
  <si>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</si>
  <si>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</si>
  <si>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</si>
  <si>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</si>
  <si>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</si>
  <si>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</si>
  <si>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</si>
  <si>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</si>
  <si>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</si>
  <si>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</si>
  <si>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</si>
  <si>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</si>
  <si>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</si>
  <si>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</si>
  <si>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</si>
  <si>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</si>
  <si>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</si>
  <si>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</si>
  <si>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</si>
  <si>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</si>
  <si>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</si>
  <si>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</si>
  <si>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</si>
  <si>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</si>
  <si>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</si>
  <si>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</si>
  <si>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</si>
  <si>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</si>
  <si>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</si>
  <si>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</si>
  <si>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</si>
  <si>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</si>
  <si>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</si>
  <si>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</si>
  <si>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</si>
  <si>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</si>
  <si>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</si>
  <si>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</si>
  <si>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</si>
  <si>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</si>
  <si>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</si>
  <si>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</si>
  <si>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</si>
  <si>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</si>
  <si>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</si>
  <si>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</si>
  <si>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</si>
  <si>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</si>
  <si>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</si>
  <si>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</si>
  <si>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</si>
  <si>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</si>
  <si>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</si>
  <si>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</si>
  <si>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</si>
  <si>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</si>
  <si>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</si>
  <si>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</si>
  <si>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</si>
  <si>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</si>
  <si>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</si>
  <si>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</si>
  <si>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</si>
  <si>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</si>
  <si>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</si>
  <si>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</si>
  <si>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</si>
  <si>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</si>
  <si>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</si>
  <si>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</si>
  <si>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</si>
  <si>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</si>
  <si>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</si>
  <si>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</si>
  <si>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</si>
  <si>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</si>
  <si>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</si>
  <si>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</si>
  <si>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</si>
  <si>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</si>
  <si>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</si>
  <si>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</si>
  <si>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</si>
  <si>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</si>
  <si>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</si>
  <si>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</si>
  <si>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</si>
  <si>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</si>
  <si>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</si>
  <si>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</si>
  <si>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</si>
  <si>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</si>
  <si>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</si>
  <si>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</si>
  <si>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</si>
  <si>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</si>
  <si>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</si>
  <si>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</si>
  <si>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</si>
  <si>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</si>
  <si>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</si>
  <si>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</si>
  <si>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</si>
  <si>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</si>
  <si>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</si>
  <si>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</si>
  <si>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</si>
  <si>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</si>
  <si>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</si>
  <si>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</si>
  <si>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</si>
  <si>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</si>
  <si>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</si>
  <si>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</si>
  <si>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</si>
  <si>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</si>
  <si>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</si>
  <si>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</si>
  <si>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</si>
  <si>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</si>
  <si>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</si>
  <si>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</si>
  <si>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</si>
  <si>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</si>
  <si>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</si>
  <si>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</si>
  <si>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</si>
  <si>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</si>
  <si>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</si>
  <si>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</si>
  <si>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</si>
  <si>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</si>
  <si>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</si>
  <si>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</si>
  <si>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</si>
  <si>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</si>
  <si>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</si>
  <si>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</si>
  <si>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</si>
  <si>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</si>
  <si>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</si>
  <si>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</si>
  <si>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</si>
  <si>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</si>
  <si>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</si>
  <si>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</si>
  <si>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</si>
  <si>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</si>
  <si>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</si>
  <si>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</si>
  <si>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</si>
  <si>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</si>
  <si>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</si>
  <si>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</si>
  <si>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</si>
  <si>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</si>
  <si>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</si>
  <si>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</si>
  <si>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</si>
  <si>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</si>
  <si>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</si>
  <si>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</si>
  <si>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</si>
  <si>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</si>
  <si>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</si>
  <si>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</si>
  <si>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</si>
  <si>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</si>
  <si>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</si>
  <si>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</si>
  <si>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</si>
  <si>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</si>
  <si>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</si>
  <si>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</si>
  <si>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</si>
  <si>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</si>
  <si>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</si>
  <si>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</si>
  <si>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</si>
  <si>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</si>
  <si>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</si>
  <si>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</si>
  <si>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</si>
  <si>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</si>
  <si>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</si>
  <si>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</si>
  <si>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</si>
  <si>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</si>
  <si>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</si>
  <si>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</si>
  <si>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</si>
  <si>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</si>
  <si>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</si>
  <si>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</si>
  <si>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</si>
  <si>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</si>
  <si>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</si>
  <si>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</si>
  <si>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</si>
  <si>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</si>
  <si>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</si>
  <si>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</si>
  <si>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</si>
  <si>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</si>
  <si>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</si>
  <si>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</si>
  <si>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</si>
  <si>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</si>
  <si>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</si>
  <si>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</si>
  <si>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</si>
  <si>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</si>
  <si>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</si>
  <si>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</si>
  <si>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</si>
  <si>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</si>
  <si>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</si>
  <si>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</si>
  <si>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</si>
  <si>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</si>
  <si>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</si>
  <si>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</si>
  <si>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</si>
  <si>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</si>
  <si>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</si>
  <si>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</si>
  <si>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</si>
  <si>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</si>
  <si>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</si>
  <si>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</si>
  <si>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</si>
  <si>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</si>
  <si>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</si>
  <si>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</si>
  <si>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</si>
  <si>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</si>
  <si>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</si>
  <si>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</si>
  <si>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</si>
  <si>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</si>
  <si>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</si>
  <si>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</si>
  <si>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</si>
  <si>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</si>
  <si>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</si>
  <si>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</si>
  <si>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</si>
  <si>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</si>
  <si>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</si>
  <si>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</si>
  <si>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</si>
  <si>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</si>
  <si>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</si>
  <si>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</si>
  <si>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</si>
  <si>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</si>
  <si>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</si>
  <si>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</si>
  <si>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</si>
  <si>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</si>
  <si>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</si>
  <si>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</si>
  <si>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</si>
  <si>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</si>
  <si>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</si>
  <si>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</si>
  <si>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</si>
  <si>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</si>
  <si>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</si>
  <si>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</si>
  <si>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</si>
  <si>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</si>
  <si>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</si>
  <si>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</si>
  <si>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</si>
  <si>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</si>
  <si>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</si>
  <si>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</si>
  <si>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</si>
  <si>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</si>
  <si>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</si>
  <si>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</si>
  <si>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</si>
  <si>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</si>
  <si>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</si>
  <si>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</si>
  <si>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</si>
  <si>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</si>
  <si>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</si>
  <si>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</si>
  <si>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</si>
  <si>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</si>
  <si>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</si>
  <si>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</si>
  <si>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</si>
  <si>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</si>
  <si>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</si>
  <si>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</si>
  <si>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</si>
  <si>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</si>
  <si>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</si>
  <si>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</si>
  <si>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</si>
  <si>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</si>
  <si>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</si>
  <si>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</si>
  <si>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</si>
  <si>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</si>
  <si>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</si>
  <si>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</si>
  <si>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</si>
  <si>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</si>
  <si>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</si>
  <si>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</si>
  <si>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</si>
  <si>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</si>
  <si>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</si>
  <si>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</si>
  <si>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</si>
  <si>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</si>
  <si>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</si>
  <si>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</si>
  <si>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</si>
  <si>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</si>
  <si>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</si>
  <si>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</si>
  <si>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</si>
  <si>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</si>
  <si>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</si>
  <si>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</si>
  <si>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</si>
  <si>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</si>
  <si>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</si>
  <si>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</si>
  <si>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</si>
  <si>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</si>
  <si>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</si>
  <si>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</si>
  <si>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</si>
  <si>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</si>
  <si>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</si>
  <si>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</si>
  <si>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</si>
  <si>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</si>
  <si>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</si>
  <si>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</si>
  <si>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</si>
  <si>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</si>
  <si>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</si>
  <si>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</si>
  <si>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</si>
  <si>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</si>
  <si>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</si>
  <si>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</si>
  <si>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</si>
  <si>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</si>
  <si>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</si>
  <si>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</si>
  <si>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</si>
  <si>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</si>
  <si>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</si>
  <si>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</si>
  <si>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</si>
  <si>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</si>
  <si>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</si>
  <si>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</si>
  <si>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</si>
  <si>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</si>
  <si>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</si>
  <si>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</si>
  <si>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</si>
  <si>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</si>
  <si>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</si>
  <si>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</si>
  <si>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</si>
  <si>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</si>
  <si>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</si>
  <si>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</si>
  <si>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</si>
  <si>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</si>
  <si>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</si>
  <si>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</si>
  <si>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</si>
  <si>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</si>
  <si>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</si>
  <si>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</si>
  <si>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</si>
  <si>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</si>
  <si>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</si>
  <si>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</si>
  <si>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</si>
  <si>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</si>
  <si>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</si>
  <si>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</si>
  <si>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</si>
  <si>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</si>
  <si>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</si>
  <si>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</si>
  <si>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</si>
  <si>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</si>
  <si>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</si>
  <si>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</si>
  <si>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</si>
  <si>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</si>
  <si>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</si>
  <si>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</si>
  <si>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</si>
  <si>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</si>
  <si>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</si>
  <si>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</si>
  <si>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</si>
  <si>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</si>
  <si>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</si>
  <si>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</si>
  <si>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</si>
  <si>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</si>
  <si>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</si>
  <si>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</si>
  <si>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</si>
  <si>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</si>
  <si>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</si>
  <si>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</si>
  <si>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</si>
  <si>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</si>
  <si>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</si>
  <si>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</si>
  <si>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</si>
  <si>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</si>
  <si>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</si>
  <si>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</si>
  <si>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</si>
  <si>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</si>
  <si>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</si>
  <si>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</si>
  <si>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</si>
  <si>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</si>
  <si>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</si>
  <si>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</si>
  <si>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</si>
  <si>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</si>
  <si>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</si>
  <si>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</si>
  <si>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</si>
  <si>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</si>
  <si>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</si>
  <si>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</si>
  <si>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</si>
  <si>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</si>
  <si>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</si>
  <si>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</si>
  <si>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</si>
  <si>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</si>
  <si>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</si>
  <si>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</si>
  <si>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</si>
  <si>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</si>
  <si>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</si>
  <si>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</si>
  <si>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</si>
  <si>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</si>
  <si>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</si>
  <si>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</si>
  <si>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</si>
  <si>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</si>
  <si>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</si>
  <si>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</si>
  <si>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</si>
  <si>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</si>
  <si>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</si>
  <si>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</si>
  <si>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</si>
  <si>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</si>
  <si>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</si>
  <si>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</si>
  <si>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</si>
  <si>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</si>
  <si>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</si>
  <si>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</si>
  <si>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</si>
  <si>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</si>
  <si>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</si>
  <si>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</si>
  <si>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</si>
  <si>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</si>
  <si>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</si>
  <si>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</si>
  <si>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</si>
  <si>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</si>
  <si>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</si>
  <si>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</si>
  <si>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</si>
  <si>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</si>
  <si>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</si>
  <si>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</si>
  <si>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</si>
  <si>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</si>
  <si>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</si>
  <si>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</si>
  <si>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</si>
  <si>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</si>
  <si>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</si>
  <si>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</si>
  <si>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</si>
  <si>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</si>
  <si>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</si>
  <si>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</si>
  <si>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</si>
  <si>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</si>
  <si>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</si>
  <si>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</si>
  <si>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</si>
  <si>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</si>
  <si>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</si>
  <si>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</si>
  <si>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</si>
  <si>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</si>
  <si>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</si>
  <si>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</si>
  <si>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</si>
  <si>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</si>
  <si>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</si>
  <si>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</si>
  <si>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</si>
  <si>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</si>
  <si>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</si>
  <si>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</si>
  <si>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</si>
  <si>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</si>
  <si>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</si>
  <si>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</si>
  <si>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</si>
  <si>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</si>
  <si>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</si>
  <si>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</si>
  <si>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</si>
  <si>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</si>
  <si>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</si>
  <si>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</si>
  <si>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</si>
  <si>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</si>
  <si>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</si>
  <si>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</si>
  <si>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</si>
  <si>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</si>
  <si>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</si>
  <si>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</si>
  <si>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</si>
  <si>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</si>
  <si>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</si>
  <si>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</si>
  <si>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</si>
  <si>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</si>
  <si>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</si>
  <si>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</si>
  <si>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</si>
  <si>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</si>
  <si>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</si>
  <si>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</si>
  <si>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</si>
  <si>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</si>
  <si>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</si>
  <si>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</si>
  <si>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</si>
  <si>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</si>
  <si>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</si>
  <si>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</si>
  <si>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</si>
  <si>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</si>
  <si>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</si>
  <si>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</si>
  <si>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</si>
  <si>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</si>
  <si>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</si>
  <si>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</si>
  <si>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</si>
  <si>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</si>
  <si>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</si>
  <si>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</si>
  <si>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</si>
  <si>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</si>
  <si>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</si>
  <si>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</si>
  <si>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</si>
  <si>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</si>
  <si>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</si>
  <si>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</si>
  <si>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</si>
  <si>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</si>
  <si>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</si>
  <si>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</si>
  <si>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</si>
  <si>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</si>
  <si>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</si>
  <si>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</si>
  <si>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</si>
  <si>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</si>
  <si>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</si>
  <si>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</si>
  <si>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</si>
  <si>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</si>
  <si>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</si>
  <si>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</si>
  <si>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</si>
  <si>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</si>
  <si>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</si>
  <si>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</si>
  <si>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</si>
  <si>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</si>
  <si>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</si>
  <si>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</si>
  <si>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</si>
  <si>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</si>
  <si>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</si>
  <si>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</si>
  <si>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</si>
  <si>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</si>
  <si>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</si>
  <si>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</si>
  <si>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</si>
  <si>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</si>
  <si>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</si>
  <si>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</si>
  <si>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</si>
  <si>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</si>
  <si>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</si>
  <si>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</si>
  <si>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</si>
  <si>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</si>
  <si>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</si>
  <si>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</si>
  <si>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</si>
  <si>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</si>
  <si>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</si>
  <si>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</si>
  <si>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</si>
  <si>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</si>
  <si>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</si>
  <si>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</si>
  <si>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</si>
  <si>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</si>
  <si>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</si>
  <si>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</si>
  <si>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</si>
  <si>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</si>
  <si>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</si>
  <si>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</si>
  <si>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</si>
  <si>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</si>
  <si>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</si>
  <si>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</si>
  <si>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</si>
  <si>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</si>
  <si>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</si>
  <si>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</si>
  <si>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</si>
  <si>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</si>
  <si>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</si>
  <si>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</si>
  <si>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</si>
  <si>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</si>
  <si>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</si>
  <si>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</si>
  <si>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</si>
  <si>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</si>
  <si>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</si>
  <si>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</si>
  <si>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</si>
  <si>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</si>
  <si>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</si>
  <si>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</si>
  <si>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</si>
  <si>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</si>
  <si>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</si>
  <si>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</si>
  <si>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</si>
  <si>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</si>
  <si>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</si>
  <si>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</si>
  <si>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</si>
  <si>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</si>
  <si>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</si>
  <si>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</si>
  <si>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</si>
  <si>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</si>
  <si>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</si>
  <si>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</si>
  <si>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</si>
  <si>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</si>
  <si>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</si>
  <si>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</si>
  <si>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</si>
  <si>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</si>
  <si>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</si>
  <si>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</si>
  <si>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</si>
  <si>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</si>
  <si>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</si>
  <si>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</si>
  <si>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</si>
  <si>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</si>
  <si>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</si>
  <si>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</si>
  <si>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</si>
  <si>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</si>
  <si>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</si>
  <si>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</si>
  <si>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</si>
  <si>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</si>
  <si>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</si>
  <si>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</si>
  <si>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</si>
  <si>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</si>
  <si>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</si>
  <si>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</si>
  <si>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</si>
  <si>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</si>
  <si>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</si>
  <si>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</si>
  <si>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</si>
  <si>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</si>
  <si>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</si>
  <si>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</si>
  <si>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</si>
  <si>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</si>
  <si>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</si>
  <si>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</si>
  <si>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</si>
  <si>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</si>
  <si>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</si>
  <si>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</si>
  <si>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</si>
  <si>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</si>
  <si>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</si>
  <si>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</si>
  <si>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</si>
  <si>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</si>
  <si>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</si>
  <si>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</si>
  <si>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</si>
  <si>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</si>
  <si>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</si>
  <si>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</si>
  <si>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</si>
  <si>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</si>
  <si>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</si>
  <si>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</si>
  <si>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</si>
  <si>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</si>
  <si>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</si>
  <si>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</si>
  <si>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</si>
  <si>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</si>
  <si>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</si>
  <si>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</si>
  <si>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</si>
  <si>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</si>
  <si>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</si>
  <si>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</si>
  <si>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</si>
  <si>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</si>
  <si>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</si>
  <si>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</si>
  <si>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</si>
  <si>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</si>
  <si>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</si>
  <si>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</si>
  <si>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</si>
  <si>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</si>
  <si>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</si>
  <si>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</si>
  <si>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</si>
  <si>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</si>
  <si>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</si>
  <si>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</si>
  <si>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</si>
  <si>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</si>
  <si>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</si>
  <si>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</si>
  <si>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</si>
  <si>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</si>
  <si>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</si>
  <si>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</si>
  <si>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</si>
  <si>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</si>
  <si>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</si>
  <si>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</si>
  <si>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</si>
  <si>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</si>
  <si>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</si>
  <si>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</si>
  <si>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</si>
  <si>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</si>
  <si>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</si>
  <si>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</si>
  <si>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</si>
  <si>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</si>
  <si>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</si>
  <si>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</si>
  <si>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</si>
  <si>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</si>
  <si>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</si>
  <si>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</si>
  <si>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</si>
  <si>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</si>
  <si>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</si>
  <si>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</si>
  <si>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</si>
  <si>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</si>
  <si>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</si>
  <si>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</si>
  <si>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</si>
  <si>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</si>
  <si>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</si>
  <si>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</si>
  <si>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</si>
  <si>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</si>
  <si>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</si>
  <si>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</si>
  <si>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</si>
  <si>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</si>
  <si>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</si>
  <si>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</si>
  <si>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</si>
  <si>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</si>
  <si>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</si>
  <si>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</si>
  <si>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</si>
  <si>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</si>
  <si>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</si>
  <si>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</si>
  <si>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</si>
  <si>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</si>
  <si>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</si>
  <si>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</si>
  <si>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</si>
  <si>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</si>
  <si>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</si>
  <si>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</si>
  <si>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</si>
  <si>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</si>
  <si>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</si>
  <si>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</si>
  <si>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</si>
  <si>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</si>
  <si>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</si>
  <si>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</si>
  <si>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</si>
  <si>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</si>
  <si>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</si>
  <si>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</si>
  <si>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</si>
  <si>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</si>
  <si>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</si>
  <si>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</si>
  <si>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</si>
  <si>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</si>
  <si>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</si>
  <si>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</si>
  <si>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</si>
  <si>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</si>
  <si>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</si>
  <si>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</si>
  <si>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</si>
  <si>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</si>
  <si>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</si>
  <si>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</si>
  <si>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</si>
  <si>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</si>
  <si>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</si>
  <si>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</si>
  <si>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</si>
  <si>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</si>
  <si>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</si>
  <si>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</si>
  <si>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</si>
  <si>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</si>
  <si>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</si>
  <si>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</si>
  <si>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</si>
  <si>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</si>
  <si>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</si>
  <si>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</si>
  <si>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</si>
  <si>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</si>
  <si>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</si>
  <si>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</si>
  <si>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</si>
  <si>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</si>
  <si>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</si>
  <si>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</si>
  <si>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</si>
  <si>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</si>
  <si>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</si>
  <si>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</si>
  <si>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</si>
  <si>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</si>
  <si>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</si>
  <si>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</si>
  <si>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</si>
  <si>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</si>
  <si>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</si>
  <si>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</si>
  <si>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</si>
  <si>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</si>
  <si>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</si>
  <si>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</si>
  <si>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</si>
  <si>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</si>
  <si>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</si>
  <si>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</si>
  <si>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</si>
  <si>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</si>
  <si>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</si>
  <si>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</si>
  <si>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</si>
  <si>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</si>
  <si>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</si>
  <si>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</si>
  <si>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</si>
  <si>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</si>
  <si>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</si>
  <si>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</si>
  <si>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</si>
  <si>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</si>
  <si>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</si>
  <si>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</si>
  <si>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</si>
  <si>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</si>
  <si>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</si>
  <si>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</si>
  <si>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</si>
  <si>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</si>
  <si>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</si>
  <si>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</si>
  <si>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</si>
  <si>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</si>
  <si>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</si>
  <si>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</si>
  <si>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</si>
  <si>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</si>
  <si>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</si>
  <si>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</si>
  <si>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</si>
  <si>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</si>
  <si>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</si>
  <si>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</si>
  <si>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</si>
  <si>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</si>
  <si>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</si>
  <si>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</si>
  <si>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</si>
  <si>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</si>
  <si>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</si>
  <si>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</si>
  <si>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</si>
  <si>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</si>
  <si>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</si>
  <si>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</si>
  <si>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</si>
  <si>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</si>
  <si>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</si>
  <si>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</si>
  <si>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</si>
  <si>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</si>
  <si>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</si>
  <si>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</si>
  <si>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</si>
  <si>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</si>
  <si>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</si>
  <si>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</si>
  <si>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</si>
  <si>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</si>
  <si>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</si>
  <si>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</si>
  <si>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</si>
  <si>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</si>
  <si>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</si>
  <si>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</si>
  <si>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</si>
  <si>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</si>
  <si>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</si>
  <si>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</si>
  <si>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</si>
  <si>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</si>
  <si>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</si>
  <si>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</si>
  <si>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</si>
  <si>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</si>
  <si>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</si>
  <si>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</si>
  <si>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</si>
  <si>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</si>
  <si>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</si>
  <si>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</si>
  <si>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</si>
  <si>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</si>
  <si>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</si>
  <si>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</si>
  <si>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</si>
  <si>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</si>
  <si>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</si>
  <si>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</si>
  <si>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</si>
  <si>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</si>
  <si>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</si>
  <si>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</si>
  <si>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</si>
  <si>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</si>
  <si>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</si>
  <si>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</si>
  <si>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</si>
  <si>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</si>
  <si>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</si>
  <si>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</si>
  <si>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</si>
  <si>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</si>
  <si>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</si>
  <si>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</si>
  <si>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</si>
  <si>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</si>
  <si>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</si>
  <si>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</si>
  <si>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</si>
  <si>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</si>
  <si>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</si>
  <si>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</si>
  <si>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</si>
  <si>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</si>
  <si>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</si>
  <si>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</si>
  <si>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</si>
  <si>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</si>
  <si>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</si>
  <si>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</si>
  <si>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</si>
  <si>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</si>
  <si>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</si>
  <si>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</si>
  <si>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</si>
  <si>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</si>
  <si>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</si>
  <si>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</si>
  <si>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</si>
  <si>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</si>
  <si>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</si>
  <si>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</si>
  <si>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</si>
  <si>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</si>
  <si>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</si>
  <si>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</si>
  <si>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</si>
  <si>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</si>
  <si>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</si>
  <si>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</si>
  <si>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</si>
  <si>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</si>
  <si>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</si>
  <si>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</si>
  <si>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</si>
  <si>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</si>
  <si>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</si>
  <si>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</si>
  <si>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</si>
  <si>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</si>
  <si>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</si>
  <si>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</si>
  <si>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</si>
  <si>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</si>
  <si>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</si>
  <si>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</si>
  <si>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</si>
  <si>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</si>
  <si>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</si>
  <si>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</si>
  <si>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</si>
  <si>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</si>
  <si>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</si>
  <si>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</si>
  <si>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</si>
  <si>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</si>
  <si>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</si>
  <si>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</si>
  <si>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</si>
  <si>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</si>
  <si>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</si>
  <si>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</si>
  <si>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</si>
  <si>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</si>
  <si>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</si>
  <si>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</si>
  <si>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</si>
  <si>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</si>
  <si>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</si>
  <si>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</si>
  <si>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</si>
  <si>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</si>
  <si>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</si>
  <si>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</si>
  <si>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</si>
  <si>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</si>
  <si>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</si>
  <si>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</si>
  <si>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</si>
  <si>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</si>
  <si>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</si>
  <si>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</si>
  <si>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</si>
  <si>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</si>
  <si>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</si>
  <si>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</si>
  <si>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</si>
  <si>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</si>
  <si>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</si>
  <si>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</si>
  <si>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</si>
  <si>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</si>
  <si>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</si>
  <si>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</si>
  <si>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</si>
  <si>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</si>
  <si>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</si>
  <si>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</si>
  <si>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</si>
  <si>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</si>
  <si>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</si>
  <si>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</si>
  <si>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</si>
  <si>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</si>
  <si>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</si>
  <si>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</si>
  <si>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</si>
  <si>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</si>
  <si>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</si>
  <si>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</si>
  <si>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</si>
  <si>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</si>
  <si>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</si>
  <si>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</si>
  <si>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</si>
  <si>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</si>
  <si>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</si>
  <si>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</si>
  <si>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</si>
  <si>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</si>
  <si>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</si>
  <si>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</si>
  <si>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</si>
  <si>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</si>
  <si>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</si>
  <si>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</si>
  <si>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</si>
  <si>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</si>
  <si>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</si>
  <si>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</si>
  <si>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</si>
  <si>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</si>
  <si>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</si>
  <si>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</si>
  <si>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</si>
  <si>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</si>
  <si>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</si>
  <si>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</si>
  <si>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</si>
  <si>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</si>
  <si>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</si>
  <si>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</si>
  <si>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</si>
  <si>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</si>
  <si>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</si>
  <si>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</si>
  <si>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</si>
  <si>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</si>
  <si>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</si>
  <si>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</si>
  <si>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</si>
  <si>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</si>
  <si>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</si>
  <si>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</si>
  <si>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</si>
  <si>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</si>
  <si>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</si>
  <si>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</si>
  <si>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</si>
  <si>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</si>
  <si>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</si>
  <si>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</si>
  <si>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</si>
  <si>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</si>
  <si>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</si>
  <si>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</si>
  <si>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</si>
  <si>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</si>
  <si>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</si>
  <si>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</si>
  <si>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</si>
  <si>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</si>
  <si>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</si>
  <si>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</si>
  <si>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</si>
  <si>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</si>
  <si>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</si>
  <si>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</si>
  <si>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</si>
  <si>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</si>
  <si>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</si>
  <si>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</si>
  <si>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</si>
  <si>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</si>
  <si>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</si>
  <si>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</si>
  <si>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</si>
  <si>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</si>
  <si>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</si>
  <si>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</si>
  <si>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</si>
  <si>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</si>
  <si>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</si>
  <si>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</si>
  <si>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</si>
  <si>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</si>
  <si>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</si>
  <si>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</si>
  <si>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</si>
  <si>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</si>
  <si>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</si>
  <si>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</si>
  <si>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</si>
  <si>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</si>
  <si>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</si>
  <si>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</si>
  <si>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</si>
  <si>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</si>
  <si>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</si>
  <si>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</si>
  <si>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</si>
  <si>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</si>
  <si>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</si>
  <si>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</si>
  <si>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</si>
  <si>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</si>
  <si>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</si>
  <si>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</si>
  <si>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</si>
  <si>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</si>
  <si>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</si>
  <si>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</si>
  <si>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</si>
  <si>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</si>
  <si>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</si>
  <si>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</si>
  <si>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</si>
  <si>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</si>
  <si>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</si>
  <si>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</si>
  <si>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</si>
  <si>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</si>
  <si>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</si>
  <si>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</si>
  <si>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</si>
  <si>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</si>
  <si>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</si>
  <si>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</si>
  <si>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</si>
  <si>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</si>
  <si>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</si>
  <si>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</si>
  <si>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</si>
  <si>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</si>
  <si>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</si>
  <si>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</si>
  <si>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</si>
  <si>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</si>
  <si>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</si>
  <si>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</si>
  <si>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</si>
  <si>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</si>
  <si>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</si>
  <si>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</si>
  <si>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</si>
  <si>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</si>
  <si>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</si>
  <si>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</si>
  <si>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</si>
  <si>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</si>
  <si>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</si>
  <si>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</si>
  <si>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</si>
  <si>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</si>
  <si>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</si>
  <si>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</si>
  <si>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</si>
  <si>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</si>
  <si>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</si>
  <si>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</si>
  <si>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</si>
  <si>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</si>
  <si>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</si>
  <si>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</si>
  <si>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</si>
  <si>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</si>
  <si>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</si>
  <si>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</si>
  <si>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</si>
  <si>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</si>
  <si>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</si>
  <si>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</si>
  <si>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</si>
  <si>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</si>
  <si>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</si>
  <si>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</si>
  <si>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</si>
  <si>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</si>
  <si>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</si>
  <si>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</si>
  <si>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</si>
  <si>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</si>
  <si>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</si>
  <si>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</si>
  <si>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</si>
  <si>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</si>
  <si>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</si>
  <si>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</si>
  <si>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</si>
  <si>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</si>
  <si>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</si>
  <si>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</si>
  <si>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</si>
  <si>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</si>
  <si>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</si>
  <si>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</si>
  <si>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</si>
  <si>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</si>
  <si>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</si>
  <si>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</si>
  <si>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</si>
  <si>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</si>
  <si>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</si>
  <si>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</si>
  <si>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</si>
  <si>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</si>
  <si>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</si>
  <si>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</si>
  <si>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</si>
  <si>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</si>
  <si>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</si>
  <si>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</si>
  <si>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</si>
  <si>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</si>
  <si>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</si>
  <si>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</si>
  <si>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</si>
  <si>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</si>
  <si>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</si>
  <si>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</si>
  <si>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</si>
  <si>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</si>
  <si>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</si>
  <si>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</si>
  <si>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</si>
  <si>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</si>
  <si>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</si>
  <si>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</si>
  <si>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</si>
  <si>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</si>
  <si>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</si>
  <si>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</si>
  <si>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</si>
  <si>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</si>
  <si>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</si>
  <si>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</si>
  <si>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</si>
  <si>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</si>
  <si>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</si>
  <si>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</si>
  <si>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</si>
  <si>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</si>
  <si>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</si>
  <si>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</si>
  <si>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</si>
  <si>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</si>
  <si>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</si>
  <si>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</si>
  <si>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</si>
  <si>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</si>
  <si>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</si>
  <si>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</si>
  <si>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</si>
  <si>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</si>
  <si>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</si>
  <si>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</si>
  <si>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</si>
  <si>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</si>
  <si>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</si>
  <si>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</si>
  <si>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</si>
  <si>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</si>
  <si>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</si>
  <si>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</si>
  <si>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</si>
  <si>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</si>
  <si>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</si>
  <si>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</si>
  <si>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</si>
  <si>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</si>
  <si>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</si>
  <si>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</si>
  <si>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</si>
  <si>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</si>
  <si>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</si>
  <si>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</si>
  <si>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</si>
  <si>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</si>
  <si>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</si>
  <si>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</si>
  <si>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</si>
  <si>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</si>
  <si>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</si>
  <si>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</si>
  <si>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</si>
  <si>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</si>
  <si>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</si>
  <si>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</si>
  <si>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</si>
  <si>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</si>
  <si>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</si>
  <si>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</si>
  <si>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</si>
  <si>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</si>
  <si>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</si>
  <si>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</si>
  <si>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</si>
  <si>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</si>
  <si>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</si>
  <si>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</si>
  <si>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</si>
  <si>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</si>
  <si>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</si>
  <si>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</si>
  <si>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</si>
  <si>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</si>
  <si>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</si>
  <si>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</si>
  <si>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</si>
  <si>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</si>
  <si>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</si>
  <si>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</si>
  <si>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</si>
  <si>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</si>
  <si>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</si>
  <si>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</si>
  <si>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</si>
  <si>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</si>
  <si>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</si>
  <si>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</si>
  <si>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</si>
  <si>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</si>
  <si>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</si>
  <si>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</si>
  <si>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</si>
  <si>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</si>
  <si>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</si>
  <si>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</si>
  <si>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</si>
  <si>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</si>
  <si>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</si>
  <si>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</si>
  <si>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</si>
  <si>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</si>
  <si>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</si>
  <si>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</si>
  <si>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</si>
  <si>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</si>
  <si>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</si>
  <si>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</si>
  <si>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</si>
  <si>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</si>
  <si>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</si>
  <si>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</si>
  <si>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</si>
  <si>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</si>
  <si>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</si>
  <si>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</si>
  <si>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</si>
  <si>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</si>
  <si>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</si>
  <si>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</si>
  <si>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</si>
  <si>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</si>
  <si>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</si>
  <si>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</si>
  <si>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</si>
  <si>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</si>
  <si>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</si>
  <si>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</si>
  <si>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</si>
  <si>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</si>
  <si>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</si>
  <si>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</si>
  <si>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</si>
  <si>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</si>
  <si>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</si>
  <si>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</si>
  <si>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</si>
  <si>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</si>
  <si>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</si>
  <si>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</si>
  <si>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</si>
  <si>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</si>
  <si>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</si>
  <si>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</si>
  <si>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</si>
  <si>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</si>
  <si>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</si>
  <si>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</si>
  <si>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</si>
  <si>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</si>
  <si>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</si>
  <si>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</si>
  <si>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</si>
  <si>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</si>
  <si>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</si>
  <si>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</si>
  <si>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</si>
  <si>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</si>
  <si>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</si>
  <si>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</si>
  <si>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</si>
  <si>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</si>
  <si>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</si>
  <si>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</si>
  <si>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</si>
  <si>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</si>
  <si>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</si>
  <si>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</si>
  <si>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</si>
  <si>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</si>
  <si>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</si>
  <si>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</si>
  <si>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</si>
  <si>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</si>
  <si>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</si>
  <si>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</si>
  <si>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</si>
  <si>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</si>
  <si>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</si>
  <si>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</si>
  <si>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</si>
  <si>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</si>
  <si>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</si>
  <si>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</si>
  <si>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</si>
  <si>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</si>
  <si>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</si>
  <si>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</si>
  <si>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</si>
  <si>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</si>
  <si>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</si>
  <si>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</si>
  <si>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</si>
  <si>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</si>
  <si>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</si>
  <si>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</si>
  <si>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</si>
  <si>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</si>
  <si>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</si>
  <si>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</si>
  <si>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</si>
  <si>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</si>
  <si>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</si>
  <si>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</si>
  <si>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</si>
  <si>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</si>
  <si>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</si>
  <si>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</si>
  <si>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</si>
  <si>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</si>
  <si>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</si>
  <si>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</si>
  <si>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</si>
  <si>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</si>
  <si>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</si>
  <si>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</si>
  <si>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</si>
  <si>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</si>
  <si>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</si>
  <si>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</si>
  <si>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</si>
  <si>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</si>
  <si>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</si>
  <si>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</si>
  <si>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</si>
  <si>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</si>
  <si>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</si>
  <si>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</si>
  <si>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</si>
  <si>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</si>
  <si>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</si>
  <si>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</si>
  <si>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</si>
  <si>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</si>
  <si>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</si>
  <si>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</si>
  <si>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</si>
  <si>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</si>
  <si>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</si>
  <si>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</si>
  <si>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</si>
  <si>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</si>
  <si>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</si>
  <si>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</si>
  <si>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</si>
  <si>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</si>
  <si>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</si>
  <si>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</si>
  <si>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</si>
  <si>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</si>
  <si>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</si>
  <si>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</si>
  <si>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</si>
  <si>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</si>
  <si>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</si>
  <si>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</si>
  <si>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</si>
  <si>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</si>
  <si>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</si>
  <si>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</si>
  <si>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</si>
  <si>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</si>
  <si>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</si>
  <si>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</si>
  <si>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</si>
  <si>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</si>
  <si>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</si>
  <si>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</si>
  <si>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</si>
  <si>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</si>
  <si>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</si>
  <si>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</si>
  <si>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</si>
  <si>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</si>
  <si>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</si>
  <si>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</si>
  <si>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</si>
  <si>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</si>
  <si>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</si>
  <si>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</si>
  <si>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</si>
  <si>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</si>
  <si>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</si>
  <si>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</si>
  <si>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</si>
  <si>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</si>
  <si>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</si>
  <si>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</si>
  <si>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</si>
  <si>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</si>
  <si>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</si>
  <si>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</si>
  <si>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</si>
  <si>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</si>
  <si>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</si>
  <si>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</si>
  <si>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</si>
  <si>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</si>
  <si>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</si>
  <si>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</si>
  <si>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</si>
  <si>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</si>
  <si>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</si>
  <si>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</si>
  <si>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</si>
  <si>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</si>
  <si>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</si>
  <si>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</si>
  <si>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</si>
  <si>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</si>
  <si>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</si>
  <si>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</si>
  <si>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</si>
  <si>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</si>
  <si>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</si>
  <si>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</si>
  <si>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</si>
  <si>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</si>
  <si>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</si>
  <si>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</si>
  <si>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</si>
  <si>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</si>
  <si>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</si>
  <si>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</si>
  <si>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</si>
  <si>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</si>
  <si>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</si>
  <si>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</si>
  <si>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</si>
  <si>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</si>
  <si>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</si>
  <si>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</si>
  <si>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</si>
  <si>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</si>
  <si>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</si>
  <si>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</si>
  <si>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</si>
  <si>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</si>
  <si>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</si>
  <si>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</si>
  <si>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</si>
  <si>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</si>
  <si>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</si>
  <si>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</si>
  <si>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</si>
  <si>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</si>
  <si>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</si>
  <si>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</si>
  <si>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</si>
  <si>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</si>
  <si>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</si>
  <si>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</si>
  <si>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</si>
  <si>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</si>
  <si>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</si>
  <si>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</si>
  <si>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</si>
  <si>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</si>
  <si>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</si>
  <si>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</si>
  <si>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</si>
  <si>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</si>
  <si>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</si>
  <si>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</si>
  <si>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</si>
  <si>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</si>
  <si>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</si>
  <si>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</si>
  <si>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</si>
  <si>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</si>
  <si>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</si>
  <si>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</si>
  <si>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</si>
  <si>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</si>
  <si>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</si>
  <si>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</si>
  <si>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</si>
  <si>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</si>
  <si>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</si>
  <si>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</si>
  <si>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</si>
  <si>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</si>
  <si>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</si>
  <si>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</si>
  <si>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</si>
  <si>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</si>
  <si>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</si>
  <si>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</si>
  <si>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</si>
  <si>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</si>
  <si>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</si>
  <si>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</si>
  <si>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</si>
  <si>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</si>
  <si>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</si>
  <si>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</si>
  <si>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</si>
  <si>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</si>
  <si>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</si>
  <si>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</si>
  <si>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</si>
  <si>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</si>
  <si>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</si>
  <si>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</si>
  <si>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</si>
  <si>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</si>
  <si>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</si>
  <si>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</si>
  <si>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</si>
  <si>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</si>
  <si>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</si>
  <si>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</si>
  <si>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</si>
  <si>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</si>
  <si>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</si>
  <si>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</si>
  <si>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</si>
  <si>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</si>
  <si>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</si>
  <si>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</si>
  <si>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</si>
  <si>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</si>
  <si>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</si>
  <si>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</si>
  <si>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</si>
  <si>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</si>
  <si>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</si>
  <si>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</si>
  <si>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</si>
  <si>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</si>
  <si>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</si>
  <si>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</si>
  <si>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</si>
  <si>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</si>
  <si>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</si>
  <si>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</si>
  <si>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</si>
  <si>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</si>
  <si>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</si>
  <si>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</si>
  <si>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</si>
  <si>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</si>
  <si>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</si>
  <si>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</si>
  <si>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</si>
  <si>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</si>
  <si>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</si>
  <si>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</si>
  <si>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</si>
  <si>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</si>
  <si>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</si>
  <si>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</si>
  <si>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</si>
  <si>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</si>
  <si>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</si>
  <si>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</si>
  <si>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</si>
  <si>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</si>
  <si>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</si>
  <si>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</si>
  <si>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</si>
  <si>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</si>
  <si>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</si>
  <si>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</si>
  <si>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</si>
  <si>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</si>
  <si>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</si>
  <si>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</si>
  <si>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</si>
  <si>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</si>
  <si>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</si>
  <si>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</si>
  <si>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</si>
  <si>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</si>
  <si>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</si>
  <si>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</si>
  <si>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</si>
  <si>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</si>
  <si>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</si>
  <si>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</si>
  <si>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</si>
  <si>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</si>
  <si>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</si>
  <si>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</si>
  <si>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</si>
  <si>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</si>
  <si>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</si>
  <si>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</si>
  <si>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</si>
  <si>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</si>
  <si>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</si>
  <si>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</si>
  <si>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</si>
  <si>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</si>
  <si>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</si>
  <si>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</si>
  <si>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</si>
  <si>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</si>
  <si>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</si>
  <si>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</si>
  <si>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</si>
  <si>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</si>
  <si>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</si>
  <si>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</si>
  <si>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</si>
  <si>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</si>
  <si>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</si>
  <si>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</si>
  <si>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</si>
  <si>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</si>
  <si>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</si>
  <si>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</si>
  <si>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</si>
  <si>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</si>
  <si>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</si>
  <si>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</si>
  <si>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</si>
  <si>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</si>
  <si>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</si>
  <si>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</si>
  <si>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</si>
  <si>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</si>
  <si>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</si>
  <si>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</si>
  <si>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</si>
  <si>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</si>
  <si>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</si>
  <si>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</si>
  <si>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</si>
  <si>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</si>
  <si>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</si>
  <si>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</si>
  <si>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</si>
  <si>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</si>
  <si>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</si>
  <si>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</si>
  <si>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</si>
  <si>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</si>
  <si>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</si>
  <si>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</si>
  <si>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</si>
  <si>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</si>
  <si>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</si>
  <si>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</si>
  <si>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</si>
  <si>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</si>
  <si>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</si>
  <si>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</si>
  <si>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</si>
  <si>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</si>
  <si>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</si>
  <si>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</si>
  <si>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</si>
  <si>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</si>
  <si>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</si>
  <si>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</si>
  <si>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</si>
  <si>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</si>
  <si>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</si>
  <si>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</si>
  <si>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</si>
  <si>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</si>
  <si>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</si>
  <si>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</si>
  <si>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</si>
  <si>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</si>
  <si>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</si>
  <si>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</si>
  <si>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</si>
  <si>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</si>
  <si>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</si>
  <si>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</si>
  <si>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</si>
  <si>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</si>
  <si>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</si>
  <si>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</si>
  <si>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</si>
  <si>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</si>
  <si>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</si>
  <si>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</si>
  <si>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</si>
  <si>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</si>
  <si>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</si>
  <si>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</si>
  <si>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</si>
  <si>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</si>
  <si>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</si>
  <si>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</si>
  <si>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</si>
  <si>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</si>
  <si>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</si>
  <si>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</si>
  <si>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</si>
  <si>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</si>
  <si>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</si>
  <si>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</si>
  <si>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</si>
  <si>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</si>
  <si>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</si>
  <si>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</si>
  <si>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</si>
  <si>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</si>
  <si>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</si>
  <si>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</si>
  <si>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</si>
  <si>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</si>
  <si>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</si>
  <si>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</si>
  <si>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</si>
  <si>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</si>
  <si>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</si>
  <si>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</si>
  <si>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</si>
  <si>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</si>
  <si>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</si>
  <si>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</si>
  <si>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</si>
  <si>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</si>
  <si>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</si>
  <si>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</si>
  <si>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</si>
  <si>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</si>
  <si>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</si>
  <si>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</si>
  <si>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</si>
  <si>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</si>
  <si>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</si>
  <si>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</si>
  <si>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</si>
  <si>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</si>
  <si>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</si>
  <si>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</si>
  <si>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</si>
  <si>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</si>
  <si>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</si>
  <si>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</si>
  <si>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</si>
  <si>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</si>
  <si>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</si>
  <si>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</si>
  <si>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</si>
  <si>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</si>
  <si>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</si>
  <si>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</si>
  <si>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</si>
  <si>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</si>
  <si>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</si>
  <si>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</si>
  <si>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</si>
  <si>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</si>
  <si>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</si>
  <si>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</si>
  <si>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</si>
  <si>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</si>
  <si>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</si>
  <si>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</si>
  <si>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</si>
  <si>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</si>
  <si>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</si>
  <si>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</si>
  <si>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</si>
  <si>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</si>
  <si>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</si>
  <si>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</si>
  <si>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</si>
  <si>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</si>
  <si>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</si>
  <si>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</si>
  <si>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</si>
  <si>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</si>
  <si>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</si>
  <si>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</si>
  <si>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</si>
  <si>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</si>
  <si>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</si>
  <si>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</si>
  <si>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</si>
  <si>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</si>
  <si>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</si>
  <si>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</si>
  <si>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</si>
  <si>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</si>
  <si>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</si>
  <si>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</si>
  <si>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</si>
  <si>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</si>
  <si>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</si>
  <si>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</si>
  <si>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</si>
  <si>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</si>
  <si>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</si>
  <si>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</si>
  <si>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</si>
  <si>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</si>
  <si>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</si>
  <si>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</si>
  <si>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</si>
  <si>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</si>
  <si>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</si>
  <si>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</si>
  <si>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</si>
  <si>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</si>
  <si>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</si>
  <si>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</si>
  <si>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</si>
  <si>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</si>
  <si>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</si>
  <si>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</si>
  <si>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</si>
  <si>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</si>
  <si>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</si>
  <si>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</si>
  <si>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</si>
  <si>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</si>
  <si>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</si>
  <si>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</si>
  <si>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</si>
  <si>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</si>
  <si>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</si>
  <si>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</si>
  <si>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</si>
  <si>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</si>
  <si>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</si>
  <si>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</si>
  <si>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</si>
  <si>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</si>
  <si>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</si>
  <si>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</si>
  <si>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</si>
  <si>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</si>
  <si>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</si>
  <si>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</si>
  <si>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</si>
  <si>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</si>
  <si>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</si>
  <si>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</si>
  <si>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</si>
  <si>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</si>
  <si>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</si>
  <si>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</si>
  <si>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</si>
  <si>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</si>
  <si>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</si>
  <si>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</si>
  <si>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</si>
  <si>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</si>
  <si>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</si>
  <si>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</si>
  <si>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</si>
  <si>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</si>
  <si>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</si>
  <si>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</si>
  <si>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</si>
  <si>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</si>
  <si>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</si>
  <si>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</si>
  <si>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</si>
  <si>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</si>
  <si>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</si>
  <si>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</si>
  <si>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</si>
  <si>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</si>
  <si>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</si>
  <si>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</si>
  <si>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</si>
  <si>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</si>
  <si>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</si>
  <si>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</si>
  <si>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</si>
  <si>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</si>
  <si>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</si>
  <si>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</si>
  <si>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</si>
  <si>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</si>
  <si>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</si>
  <si>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</si>
  <si>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</si>
  <si>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</si>
  <si>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</si>
  <si>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</si>
  <si>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</si>
  <si>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</si>
  <si>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</si>
  <si>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</si>
  <si>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</si>
  <si>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</si>
  <si>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</si>
  <si>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</si>
  <si>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</si>
  <si>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</si>
  <si>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</si>
  <si>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</si>
  <si>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</si>
  <si>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</si>
  <si>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</si>
  <si>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</si>
  <si>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</si>
  <si>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</si>
  <si>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</si>
  <si>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</si>
  <si>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</si>
  <si>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</si>
  <si>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</si>
  <si>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</si>
  <si>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</si>
  <si>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</si>
  <si>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</si>
  <si>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</si>
  <si>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</si>
  <si>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</si>
  <si>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</si>
  <si>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</si>
  <si>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</si>
  <si>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</si>
  <si>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</si>
  <si>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</si>
  <si>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</si>
  <si>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</si>
  <si>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</si>
  <si>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</si>
  <si>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</si>
  <si>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</si>
  <si>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</si>
  <si>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</si>
  <si>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</si>
  <si>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</si>
  <si>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</si>
  <si>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</si>
  <si>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</si>
  <si>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</si>
  <si>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</si>
  <si>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</si>
  <si>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</si>
  <si>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</si>
  <si>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</si>
  <si>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</si>
  <si>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</si>
  <si>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</si>
  <si>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</si>
  <si>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</si>
  <si>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</si>
  <si>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</si>
  <si>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</si>
  <si>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</si>
  <si>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</si>
  <si>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</si>
  <si>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</si>
  <si>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</si>
  <si>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</si>
  <si>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</si>
  <si>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</si>
  <si>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</si>
  <si>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</si>
  <si>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</si>
  <si>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</si>
  <si>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</si>
  <si>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</si>
  <si>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</si>
  <si>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</si>
  <si>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</si>
  <si>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</si>
  <si>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</si>
  <si>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</si>
  <si>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</si>
  <si>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</si>
  <si>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</si>
  <si>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</si>
  <si>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</si>
  <si>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</si>
  <si>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</si>
  <si>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</si>
  <si>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</si>
  <si>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</si>
  <si>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</si>
  <si>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</si>
  <si>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</si>
  <si>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</si>
  <si>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</si>
  <si>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</si>
  <si>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</si>
  <si>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</si>
  <si>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</si>
  <si>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</si>
  <si>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</si>
  <si>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</si>
  <si>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</si>
  <si>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</si>
  <si>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</si>
  <si>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</si>
  <si>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</si>
  <si>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</si>
  <si>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</si>
  <si>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</si>
  <si>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</si>
  <si>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</si>
  <si>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</si>
  <si>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</si>
  <si>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</si>
  <si>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</si>
  <si>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</si>
  <si>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</si>
  <si>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</si>
  <si>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</si>
  <si>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</si>
  <si>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</si>
  <si>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</si>
  <si>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</si>
  <si>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</si>
  <si>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</si>
  <si>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</si>
  <si>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</si>
  <si>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</si>
  <si>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</si>
  <si>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</si>
  <si>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</si>
  <si>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</si>
  <si>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</si>
  <si>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</si>
  <si>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</si>
  <si>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</si>
  <si>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</si>
  <si>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</si>
  <si>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</si>
  <si>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</si>
  <si>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</si>
  <si>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</si>
  <si>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</si>
  <si>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</si>
  <si>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</si>
  <si>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</si>
  <si>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</si>
  <si>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</si>
  <si>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</si>
  <si>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</si>
  <si>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</si>
  <si>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</si>
  <si>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</si>
  <si>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</si>
  <si>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</si>
  <si>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</si>
  <si>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</si>
  <si>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</si>
  <si>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</si>
  <si>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</si>
  <si>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</si>
  <si>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</si>
  <si>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</si>
  <si>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</si>
  <si>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</si>
  <si>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</si>
  <si>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</si>
  <si>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</si>
  <si>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</si>
  <si>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</si>
  <si>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</si>
  <si>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</si>
  <si>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</si>
  <si>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</si>
  <si>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</si>
  <si>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</si>
  <si>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</si>
  <si>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</si>
  <si>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</si>
  <si>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</si>
  <si>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</si>
  <si>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</si>
  <si>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</si>
  <si>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</si>
  <si>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</si>
  <si>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</si>
  <si>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</si>
  <si>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</si>
  <si>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</si>
  <si>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</si>
  <si>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</si>
  <si>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</si>
  <si>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</si>
  <si>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</si>
  <si>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</si>
  <si>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</si>
  <si>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</si>
  <si>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</si>
  <si>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</si>
  <si>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</si>
  <si>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</si>
  <si>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</si>
  <si>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</si>
  <si>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</si>
  <si>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</si>
  <si>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</si>
  <si>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</si>
  <si>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</si>
  <si>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</si>
  <si>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</si>
  <si>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</si>
  <si>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</si>
  <si>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</si>
  <si>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</si>
  <si>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</si>
  <si>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</si>
  <si>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</si>
  <si>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</si>
  <si>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</si>
  <si>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</si>
  <si>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</si>
  <si>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</si>
  <si>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</si>
  <si>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</si>
  <si>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</si>
  <si>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</si>
  <si>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</si>
  <si>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</si>
  <si>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</si>
  <si>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</si>
  <si>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</si>
  <si>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</si>
  <si>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</si>
  <si>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</si>
  <si>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</si>
  <si>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</si>
  <si>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</si>
  <si>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</si>
  <si>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</si>
  <si>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</si>
  <si>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</si>
  <si>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</si>
  <si>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</si>
  <si>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</si>
  <si>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</si>
  <si>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</si>
  <si>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</si>
  <si>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</si>
  <si>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</si>
  <si>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</si>
  <si>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</si>
  <si>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</si>
  <si>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</si>
  <si>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</si>
  <si>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</si>
  <si>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</si>
  <si>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</si>
  <si>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</si>
  <si>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</si>
  <si>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</si>
  <si>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</si>
  <si>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</si>
  <si>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</si>
  <si>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</si>
  <si>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</si>
  <si>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</si>
  <si>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</si>
  <si>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</si>
  <si>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</si>
  <si>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</si>
  <si>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</si>
  <si>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</si>
  <si>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</si>
  <si>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</si>
  <si>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</si>
  <si>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</si>
  <si>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</si>
  <si>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</si>
  <si>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</si>
  <si>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</si>
  <si>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</si>
  <si>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</si>
  <si>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</si>
  <si>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</si>
  <si>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</si>
  <si>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</si>
  <si>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</si>
  <si>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</si>
  <si>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</si>
  <si>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</si>
  <si>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</si>
  <si>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</si>
  <si>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</si>
  <si>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</si>
  <si>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</si>
  <si>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</si>
  <si>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</si>
  <si>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</si>
  <si>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</si>
  <si>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</si>
  <si>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</si>
  <si>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</si>
  <si>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</si>
  <si>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</si>
  <si>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</si>
  <si>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</si>
  <si>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</si>
  <si>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</si>
  <si>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</si>
  <si>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</si>
  <si>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</si>
  <si>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</si>
  <si>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</si>
  <si>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</si>
  <si>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</si>
  <si>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</si>
  <si>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</si>
  <si>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</si>
  <si>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</si>
  <si>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</si>
  <si>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</si>
  <si>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</si>
  <si>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</si>
  <si>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</si>
  <si>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</si>
  <si>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</si>
  <si>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</si>
  <si>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</si>
  <si>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</si>
  <si>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</si>
  <si>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</si>
  <si>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</si>
  <si>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</si>
  <si>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</si>
  <si>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</si>
  <si>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</si>
  <si>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</si>
  <si>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</si>
  <si>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</si>
  <si>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</si>
  <si>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</si>
  <si>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</si>
  <si>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</si>
  <si>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</si>
  <si>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</si>
  <si>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</si>
  <si>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</si>
  <si>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</si>
  <si>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</si>
  <si>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</si>
  <si>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</si>
  <si>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</si>
  <si>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</si>
  <si>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</si>
  <si>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</si>
  <si>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</si>
  <si>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</si>
  <si>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</si>
  <si>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</si>
  <si>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</si>
  <si>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</si>
  <si>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</si>
  <si>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</si>
  <si>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</si>
  <si>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</si>
  <si>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</si>
  <si>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</si>
  <si>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</si>
  <si>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</si>
  <si>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</si>
  <si>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</si>
  <si>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</si>
  <si>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</si>
  <si>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</si>
  <si>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</si>
  <si>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</si>
  <si>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</si>
  <si>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</si>
  <si>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</si>
  <si>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</si>
  <si>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</si>
  <si>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</si>
  <si>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</si>
  <si>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</si>
  <si>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</si>
  <si>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</si>
  <si>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</si>
  <si>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</si>
  <si>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</si>
  <si>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</si>
  <si>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</si>
  <si>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</si>
  <si>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</si>
  <si>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</si>
  <si>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</si>
  <si>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</si>
  <si>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</si>
  <si>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</si>
  <si>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</si>
  <si>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</si>
  <si>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</si>
  <si>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</si>
  <si>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</si>
  <si>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</si>
  <si>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</si>
  <si>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</si>
  <si>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</si>
  <si>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</si>
  <si>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</si>
  <si>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</si>
  <si>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</si>
  <si>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</si>
  <si>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</si>
  <si>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</si>
  <si>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</si>
  <si>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</si>
  <si>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</si>
  <si>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</si>
  <si>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</si>
  <si>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</si>
  <si>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</si>
  <si>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</si>
  <si>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</si>
  <si>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</si>
  <si>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</si>
  <si>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</si>
  <si>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</si>
  <si>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</si>
  <si>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</si>
  <si>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</si>
  <si>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</si>
  <si>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</si>
  <si>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</si>
  <si>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</si>
  <si>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</si>
  <si>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</si>
  <si>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</si>
  <si>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</si>
  <si>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</si>
  <si>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</si>
  <si>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</si>
  <si>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</si>
  <si>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</si>
  <si>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</si>
  <si>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</si>
  <si>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</si>
  <si>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</si>
  <si>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</si>
  <si>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</si>
  <si>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</si>
  <si>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</si>
  <si>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</si>
  <si>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</si>
  <si>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</si>
  <si>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</si>
  <si>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</si>
  <si>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</si>
  <si>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</si>
  <si>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</si>
  <si>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</si>
  <si>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</si>
  <si>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</si>
  <si>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</si>
  <si>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</si>
  <si>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</si>
  <si>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</si>
  <si>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</si>
  <si>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</si>
  <si>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</si>
  <si>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</si>
  <si>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</si>
  <si>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</si>
  <si>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</si>
  <si>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</si>
  <si>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</si>
  <si>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</si>
  <si>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</si>
  <si>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</si>
  <si>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</si>
  <si>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</si>
  <si>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</si>
  <si>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</si>
  <si>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</si>
  <si>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</si>
  <si>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</si>
  <si>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</si>
  <si>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</si>
  <si>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</si>
  <si>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</si>
  <si>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</si>
  <si>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</si>
  <si>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</si>
  <si>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</si>
  <si>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</si>
  <si>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</si>
  <si>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</si>
  <si>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</si>
  <si>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</si>
  <si>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</si>
  <si>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</si>
  <si>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</si>
  <si>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</si>
  <si>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</si>
  <si>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</si>
  <si>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</si>
  <si>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</si>
  <si>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</si>
  <si>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</si>
  <si>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</si>
  <si>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</si>
  <si>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</si>
  <si>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</si>
  <si>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</si>
  <si>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</si>
  <si>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</si>
  <si>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</si>
  <si>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</si>
  <si>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</si>
  <si>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</si>
  <si>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</si>
  <si>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</si>
  <si>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</si>
  <si>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</si>
  <si>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</si>
  <si>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</si>
  <si>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</si>
  <si>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</si>
  <si>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</si>
  <si>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</si>
  <si>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</si>
  <si>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</si>
  <si>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</si>
  <si>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</si>
  <si>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</si>
  <si>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</si>
  <si>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</si>
  <si>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</si>
  <si>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</si>
  <si>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</si>
  <si>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</si>
  <si>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</si>
  <si>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</si>
  <si>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</si>
  <si>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</si>
  <si>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</si>
  <si>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</si>
  <si>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</si>
  <si>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</si>
  <si>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</si>
  <si>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</si>
  <si>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</si>
  <si>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</si>
  <si>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</si>
  <si>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</si>
  <si>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</si>
  <si>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</si>
  <si>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</si>
  <si>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</si>
  <si>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</si>
  <si>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</si>
  <si>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</si>
  <si>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</si>
  <si>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</si>
  <si>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</si>
  <si>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</si>
  <si>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</si>
  <si>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</si>
  <si>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</si>
  <si>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</si>
  <si>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</si>
  <si>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</si>
  <si>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</si>
  <si>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</si>
  <si>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</si>
  <si>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</si>
  <si>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</si>
  <si>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</si>
  <si>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</si>
  <si>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</si>
  <si>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</si>
  <si>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</si>
  <si>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</si>
  <si>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</si>
  <si>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</si>
  <si>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</si>
  <si>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</si>
  <si>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</si>
  <si>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</si>
  <si>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</si>
  <si>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</si>
  <si>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</si>
  <si>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</si>
  <si>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</si>
  <si>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</si>
  <si>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</si>
  <si>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</si>
  <si>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</si>
  <si>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</si>
  <si>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</si>
  <si>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</si>
  <si>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</si>
  <si>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</si>
  <si>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</si>
  <si>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</si>
  <si>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</si>
  <si>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</si>
  <si>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</si>
  <si>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</si>
  <si>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</si>
  <si>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</si>
  <si>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</si>
  <si>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</si>
  <si>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</si>
  <si>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</si>
  <si>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</si>
  <si>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</si>
  <si>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</si>
  <si>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</si>
  <si>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</si>
  <si>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</si>
  <si>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</si>
  <si>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</si>
  <si>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</si>
  <si>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</si>
  <si>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</si>
  <si>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</si>
  <si>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</si>
  <si>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</si>
  <si>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</si>
  <si>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</si>
  <si>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</si>
  <si>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</si>
  <si>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</si>
  <si>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</si>
  <si>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</si>
  <si>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</si>
  <si>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</si>
  <si>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</si>
  <si>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</si>
  <si>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</si>
  <si>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</si>
  <si>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</si>
  <si>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</si>
  <si>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</si>
  <si>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</si>
  <si>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</si>
  <si>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</si>
  <si>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</si>
  <si>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</si>
  <si>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</si>
  <si>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</si>
  <si>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</si>
  <si>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</si>
  <si>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</si>
  <si>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</si>
  <si>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</si>
  <si>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</si>
  <si>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</si>
  <si>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</si>
  <si>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</si>
  <si>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</si>
  <si>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</si>
  <si>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</si>
  <si>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</si>
  <si>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</si>
  <si>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</si>
  <si>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</si>
  <si>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</si>
  <si>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</si>
  <si>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</si>
  <si>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</si>
  <si>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</si>
  <si>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</si>
  <si>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</si>
  <si>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</si>
  <si>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</si>
  <si>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</si>
  <si>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</si>
  <si>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</si>
  <si>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</si>
  <si>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</si>
  <si>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</si>
  <si>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</si>
  <si>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</si>
  <si>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</si>
  <si>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</si>
  <si>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</si>
  <si>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</si>
  <si>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</si>
  <si>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</si>
  <si>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</si>
  <si>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</si>
  <si>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</si>
  <si>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</si>
  <si>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</si>
  <si>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</si>
  <si>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</si>
  <si>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</si>
  <si>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</si>
  <si>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</si>
  <si>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</si>
  <si>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</si>
  <si>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</si>
  <si>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</si>
  <si>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</si>
  <si>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</si>
  <si>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</si>
  <si>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</si>
  <si>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</si>
  <si>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</si>
  <si>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</si>
  <si>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</si>
  <si>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</si>
  <si>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</si>
  <si>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</si>
  <si>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</si>
  <si>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</si>
  <si>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</si>
  <si>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</si>
  <si>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</si>
  <si>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</si>
  <si>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</si>
  <si>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</si>
  <si>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</si>
  <si>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</si>
  <si>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</si>
  <si>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</si>
  <si>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</si>
  <si>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</si>
  <si>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</si>
  <si>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</si>
  <si>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</si>
  <si>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</si>
  <si>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</si>
  <si>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</si>
  <si>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</si>
  <si>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</si>
  <si>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</si>
  <si>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</si>
  <si>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</si>
  <si>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</si>
  <si>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</si>
  <si>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</si>
  <si>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</si>
  <si>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</si>
  <si>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</si>
  <si>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</si>
  <si>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</si>
  <si>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</si>
  <si>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</si>
  <si>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</si>
  <si>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</si>
  <si>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</si>
  <si>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</si>
  <si>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</si>
  <si>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</si>
  <si>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</si>
  <si>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</si>
  <si>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</si>
  <si>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</si>
  <si>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</si>
  <si>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</si>
  <si>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</si>
  <si>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</si>
  <si>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</si>
  <si>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</si>
  <si>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</si>
  <si>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</si>
  <si>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</si>
  <si>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</si>
  <si>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</si>
  <si>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</si>
  <si>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</si>
  <si>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</si>
  <si>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</si>
  <si>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</si>
  <si>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</si>
  <si>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</si>
  <si>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</si>
  <si>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</si>
  <si>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</si>
  <si>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</si>
  <si>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</si>
  <si>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</si>
  <si>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</si>
  <si>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</si>
  <si>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</si>
  <si>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</si>
  <si>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</si>
  <si>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</si>
  <si>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</si>
  <si>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</si>
  <si>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</si>
  <si>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</si>
  <si>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</si>
  <si>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</si>
  <si>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</si>
  <si>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</si>
  <si>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</si>
  <si>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</si>
  <si>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</si>
  <si>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</si>
  <si>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</si>
  <si>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</si>
  <si>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</si>
  <si>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</si>
  <si>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</si>
  <si>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</si>
  <si>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</si>
  <si>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</si>
  <si>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</si>
  <si>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</si>
  <si>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</si>
  <si>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</si>
  <si>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</si>
  <si>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</si>
  <si>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</si>
  <si>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</si>
  <si>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</si>
  <si>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</si>
  <si>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</si>
  <si>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</si>
  <si>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</si>
  <si>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</si>
  <si>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</si>
  <si>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</si>
  <si>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</si>
  <si>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</si>
  <si>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</si>
  <si>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</si>
  <si>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</si>
  <si>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</si>
  <si>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</si>
  <si>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</si>
  <si>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</si>
  <si>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</si>
  <si>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</si>
  <si>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</si>
  <si>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</si>
  <si>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</si>
  <si>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</si>
  <si>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</si>
  <si>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</si>
  <si>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</si>
  <si>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</si>
  <si>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</si>
  <si>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</si>
  <si>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</si>
  <si>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</si>
  <si>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</si>
  <si>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</si>
  <si>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</si>
  <si>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</si>
  <si>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</si>
  <si>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</si>
  <si>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</si>
  <si>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</si>
  <si>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</si>
  <si>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</si>
  <si>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</si>
  <si>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</si>
  <si>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</si>
  <si>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</si>
  <si>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</si>
  <si>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</si>
  <si>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</si>
  <si>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</si>
  <si>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</si>
  <si>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</si>
  <si>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</si>
  <si>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</si>
  <si>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</si>
  <si>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</si>
  <si>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</si>
  <si>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</si>
  <si>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</si>
  <si>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</si>
  <si>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</si>
  <si>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</si>
  <si>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</si>
  <si>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</si>
  <si>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</si>
  <si>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</si>
  <si>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</si>
  <si>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</si>
  <si>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</si>
  <si>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</si>
  <si>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</si>
  <si>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</si>
  <si>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</si>
  <si>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</si>
  <si>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</si>
  <si>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</si>
  <si>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</si>
  <si>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</si>
  <si>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</si>
  <si>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</si>
  <si>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</si>
  <si>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</si>
  <si>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</si>
  <si>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</si>
  <si>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</si>
  <si>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</si>
  <si>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</si>
  <si>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</si>
  <si>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</si>
  <si>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</si>
  <si>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</si>
  <si>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</si>
  <si>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</si>
  <si>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</si>
  <si>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</si>
  <si>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</si>
  <si>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</si>
  <si>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</si>
  <si>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</si>
  <si>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</si>
  <si>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</si>
  <si>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</si>
  <si>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</si>
  <si>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</si>
  <si>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</si>
  <si>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</si>
  <si>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</si>
  <si>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</si>
  <si>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</si>
  <si>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</si>
  <si>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</si>
  <si>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</si>
  <si>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</si>
  <si>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</si>
  <si>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</si>
  <si>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</si>
  <si>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</si>
  <si>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</si>
  <si>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</si>
  <si>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</si>
  <si>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</si>
  <si>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</si>
  <si>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</si>
  <si>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</si>
  <si>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</si>
  <si>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</si>
  <si>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</si>
  <si>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</si>
  <si>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</si>
  <si>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</si>
  <si>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</si>
  <si>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</si>
  <si>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</si>
  <si>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</si>
  <si>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</si>
  <si>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</si>
  <si>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</si>
  <si>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</si>
  <si>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</si>
  <si>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</si>
  <si>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</si>
  <si>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</si>
  <si>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</si>
  <si>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</si>
  <si>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</si>
  <si>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</si>
  <si>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</si>
  <si>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</si>
  <si>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</si>
  <si>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</si>
  <si>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</si>
  <si>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</si>
  <si>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</si>
  <si>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</si>
  <si>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</si>
  <si>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</si>
  <si>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</si>
  <si>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</si>
  <si>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</si>
  <si>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</si>
  <si>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</si>
  <si>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</si>
  <si>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</si>
  <si>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</si>
  <si>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</si>
  <si>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</si>
  <si>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</si>
  <si>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</si>
  <si>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</si>
  <si>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</si>
  <si>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</si>
  <si>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</si>
  <si>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</si>
  <si>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</si>
  <si>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</si>
  <si>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</si>
  <si>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</si>
  <si>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</si>
  <si>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</si>
  <si>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</si>
  <si>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</si>
  <si>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</si>
  <si>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</si>
  <si>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</si>
  <si>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</si>
  <si>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</si>
  <si>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</si>
  <si>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</si>
  <si>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</si>
  <si>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</si>
  <si>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</si>
  <si>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</si>
  <si>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</si>
  <si>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</si>
  <si>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</si>
  <si>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</si>
  <si>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</si>
  <si>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</si>
  <si>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</si>
  <si>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</si>
  <si>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</si>
  <si>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</si>
  <si>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</si>
  <si>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</si>
  <si>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</si>
  <si>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</si>
  <si>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</si>
  <si>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</si>
  <si>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</si>
  <si>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</si>
  <si>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</si>
  <si>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</si>
  <si>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</si>
  <si>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</si>
  <si>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</si>
  <si>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</si>
  <si>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</si>
  <si>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</si>
  <si>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</si>
  <si>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</si>
  <si>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</si>
  <si>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</si>
  <si>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</si>
  <si>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</si>
  <si>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</si>
  <si>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</si>
  <si>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</si>
  <si>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</si>
  <si>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</si>
  <si>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</si>
  <si>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</si>
  <si>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</si>
  <si>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</si>
  <si>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</si>
  <si>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</si>
  <si>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</si>
  <si>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</si>
  <si>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</si>
  <si>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</si>
  <si>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</si>
  <si>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</si>
  <si>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</si>
  <si>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</si>
  <si>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</si>
  <si>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</si>
  <si>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</si>
  <si>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</si>
  <si>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</si>
  <si>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</si>
  <si>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</si>
  <si>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</si>
  <si>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</si>
  <si>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</si>
  <si>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</si>
  <si>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</si>
  <si>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</si>
  <si>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</si>
  <si>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</si>
  <si>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</si>
  <si>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</si>
  <si>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</si>
  <si>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</si>
  <si>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</si>
  <si>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</si>
  <si>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</si>
  <si>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</si>
  <si>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</si>
  <si>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</si>
  <si>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</si>
  <si>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</si>
  <si>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</si>
  <si>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</si>
  <si>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</si>
  <si>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</si>
  <si>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</si>
  <si>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</si>
  <si>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</si>
  <si>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</si>
  <si>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</si>
  <si>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</si>
  <si>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</si>
  <si>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</si>
  <si>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</si>
  <si>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</si>
  <si>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</si>
  <si>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</si>
  <si>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</si>
  <si>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</si>
  <si>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</si>
  <si>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</si>
  <si>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</si>
  <si>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</si>
  <si>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</si>
  <si>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</si>
  <si>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</si>
  <si>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</si>
  <si>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</si>
  <si>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</si>
  <si>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</si>
  <si>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</si>
  <si>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</si>
  <si>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</si>
  <si>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</si>
  <si>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</si>
  <si>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</si>
  <si>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</si>
  <si>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</si>
  <si>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</si>
  <si>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</si>
  <si>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</si>
  <si>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</si>
  <si>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</si>
  <si>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</si>
  <si>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</si>
  <si>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</si>
  <si>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</si>
  <si>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</si>
  <si>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</si>
  <si>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</si>
  <si>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</si>
  <si>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</si>
  <si>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</si>
  <si>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</si>
  <si>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</si>
  <si>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</si>
  <si>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</si>
  <si>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</si>
  <si>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</si>
  <si>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</si>
  <si>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</si>
  <si>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</si>
  <si>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</si>
  <si>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</si>
  <si>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</si>
  <si>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</si>
  <si>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</si>
  <si>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</si>
  <si>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</si>
  <si>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</si>
  <si>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</si>
  <si>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</si>
  <si>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</si>
  <si>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</si>
  <si>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</si>
  <si>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</si>
  <si>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</si>
  <si>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</si>
  <si>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</si>
  <si>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</si>
  <si>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</si>
  <si>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</si>
  <si>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</si>
  <si>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</si>
  <si>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</si>
  <si>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</si>
  <si>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</si>
  <si>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</si>
  <si>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</si>
  <si>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</si>
  <si>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</si>
  <si>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</si>
  <si>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</si>
  <si>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</si>
  <si>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</si>
  <si>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</si>
  <si>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</si>
  <si>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</si>
  <si>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</si>
  <si>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</si>
  <si>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</si>
  <si>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</si>
  <si>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</si>
  <si>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</si>
  <si>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</si>
  <si>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</si>
  <si>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</si>
  <si>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</si>
  <si>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</si>
  <si>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</si>
  <si>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</si>
  <si>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</si>
  <si>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</si>
  <si>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</si>
  <si>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</si>
  <si>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</si>
  <si>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</si>
  <si>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</si>
  <si>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</si>
  <si>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</si>
  <si>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</si>
  <si>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</si>
  <si>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</si>
  <si>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</si>
  <si>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</si>
  <si>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</si>
  <si>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</si>
  <si>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</si>
  <si>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</si>
  <si>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</si>
  <si>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</si>
  <si>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</si>
  <si>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</si>
  <si>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</si>
  <si>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</si>
  <si>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</si>
  <si>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</si>
  <si>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</si>
  <si>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</si>
  <si>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</si>
  <si>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</si>
  <si>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</si>
  <si>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</si>
  <si>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</si>
  <si>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</si>
  <si>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</si>
  <si>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</si>
  <si>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</si>
  <si>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</si>
  <si>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</si>
  <si>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</si>
  <si>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</si>
  <si>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</si>
  <si>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</si>
  <si>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</si>
  <si>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</si>
  <si>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</si>
  <si>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</si>
  <si>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</si>
  <si>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</si>
  <si>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</si>
  <si>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</si>
  <si>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</si>
  <si>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</si>
  <si>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</si>
  <si>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</si>
  <si>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</si>
  <si>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</si>
  <si>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</si>
  <si>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</si>
  <si>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</si>
  <si>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</si>
  <si>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</si>
  <si>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</si>
  <si>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</si>
  <si>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</si>
  <si>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</si>
  <si>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</si>
  <si>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</si>
  <si>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</si>
  <si>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</si>
  <si>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</si>
  <si>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</si>
  <si>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</si>
  <si>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</si>
  <si>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</si>
  <si>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</si>
  <si>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</si>
  <si>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</si>
  <si>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</si>
  <si>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</si>
  <si>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</si>
  <si>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</si>
  <si>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</si>
  <si>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</si>
  <si>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</si>
  <si>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</si>
  <si>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</si>
  <si>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</si>
  <si>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</si>
  <si>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</si>
  <si>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</si>
  <si>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</si>
  <si>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</si>
  <si>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</si>
  <si>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</si>
  <si>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</si>
  <si>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</si>
  <si>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</si>
  <si>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</si>
  <si>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</si>
  <si>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</si>
  <si>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</si>
  <si>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</si>
  <si>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</si>
  <si>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</si>
  <si>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</si>
  <si>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</si>
  <si>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</si>
  <si>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</si>
  <si>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</si>
  <si>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</si>
  <si>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</si>
  <si>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</si>
  <si>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</si>
  <si>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</si>
  <si>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</si>
  <si>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</si>
  <si>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</si>
  <si>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</si>
  <si>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</si>
  <si>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</si>
  <si>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</si>
  <si>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</si>
  <si>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</si>
  <si>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</si>
  <si>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</si>
  <si>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</si>
  <si>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</si>
  <si>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</si>
  <si>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</si>
  <si>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</si>
  <si>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</si>
  <si>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</si>
  <si>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</si>
  <si>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</si>
  <si>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</si>
  <si>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</si>
  <si>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</si>
  <si>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</si>
  <si>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</si>
  <si>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</si>
  <si>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</si>
  <si>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</si>
  <si>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</si>
  <si>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</si>
  <si>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</si>
  <si>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</si>
  <si>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</si>
  <si>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</si>
  <si>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</si>
  <si>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</si>
  <si>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</si>
  <si>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</si>
  <si>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</si>
  <si>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</si>
  <si>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</si>
  <si>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</si>
  <si>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</si>
  <si>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</si>
  <si>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</si>
  <si>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</si>
  <si>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</si>
  <si>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</si>
  <si>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</si>
  <si>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</si>
  <si>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</si>
  <si>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</si>
  <si>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</si>
  <si>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</si>
  <si>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</si>
  <si>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</si>
  <si>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</si>
  <si>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</si>
  <si>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</si>
  <si>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</si>
  <si>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</si>
  <si>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</si>
  <si>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</si>
  <si>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</si>
  <si>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</si>
  <si>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</si>
  <si>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</si>
  <si>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</si>
  <si>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</si>
  <si>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</si>
  <si>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</si>
  <si>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</si>
  <si>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</si>
  <si>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</si>
  <si>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</si>
  <si>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</si>
  <si>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</si>
  <si>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</si>
  <si>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</si>
  <si>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</si>
  <si>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</si>
  <si>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</si>
  <si>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</si>
  <si>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</si>
  <si>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</si>
  <si>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</si>
  <si>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</si>
  <si>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</si>
  <si>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</si>
  <si>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</si>
  <si>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</si>
  <si>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</si>
  <si>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</si>
  <si>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</si>
  <si>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</si>
  <si>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</si>
  <si>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</si>
  <si>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</si>
  <si>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</si>
  <si>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</si>
  <si>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</si>
  <si>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</si>
  <si>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</si>
  <si>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</si>
  <si>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</si>
  <si>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</si>
  <si>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</si>
  <si>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</si>
  <si>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</si>
  <si>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</si>
  <si>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</si>
  <si>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</si>
  <si>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</si>
  <si>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</si>
  <si>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</si>
  <si>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</si>
  <si>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</si>
  <si>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</si>
  <si>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</si>
  <si>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</si>
  <si>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</si>
  <si>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</si>
  <si>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</si>
  <si>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</si>
  <si>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</si>
  <si>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</si>
  <si>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</si>
  <si>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</si>
  <si>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</si>
  <si>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</si>
  <si>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</si>
  <si>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</si>
  <si>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</si>
  <si>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</si>
  <si>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</si>
  <si>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</si>
  <si>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</si>
  <si>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</si>
  <si>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</si>
  <si>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</si>
  <si>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</si>
  <si>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</si>
  <si>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</si>
  <si>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</si>
  <si>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</si>
  <si>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</si>
  <si>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</si>
  <si>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</si>
  <si>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</si>
  <si>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</si>
  <si>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</si>
  <si>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</si>
  <si>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</si>
  <si>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</si>
  <si>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</si>
  <si>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</si>
  <si>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</si>
  <si>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</si>
  <si>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</si>
  <si>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</si>
  <si>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</si>
  <si>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</si>
  <si>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</si>
  <si>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</si>
  <si>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</si>
  <si>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</si>
  <si>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</si>
  <si>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</si>
  <si>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</si>
  <si>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</si>
  <si>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</si>
  <si>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</si>
  <si>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</si>
  <si>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</si>
  <si>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</si>
  <si>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</si>
  <si>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</si>
  <si>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</si>
  <si>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</si>
  <si>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</si>
  <si>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</si>
  <si>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</si>
  <si>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</si>
  <si>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</si>
  <si>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</si>
  <si>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</si>
  <si>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</si>
  <si>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</si>
  <si>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</si>
  <si>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</si>
  <si>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</si>
  <si>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</si>
  <si>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</si>
  <si>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</si>
  <si>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</si>
  <si>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</si>
  <si>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</si>
  <si>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</si>
  <si>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</si>
  <si>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</si>
  <si>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</si>
  <si>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</si>
  <si>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</si>
  <si>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</si>
  <si>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</si>
  <si>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</si>
  <si>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</si>
  <si>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</si>
  <si>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</si>
  <si>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</si>
  <si>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</si>
  <si>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</si>
  <si>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</si>
  <si>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</si>
  <si>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</si>
  <si>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</si>
  <si>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</si>
  <si>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</si>
  <si>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</si>
  <si>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</si>
  <si>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</si>
  <si>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</si>
  <si>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</si>
  <si>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</si>
  <si>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</si>
  <si>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</si>
  <si>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</si>
  <si>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</si>
  <si>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</si>
  <si>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</si>
  <si>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</si>
  <si>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</si>
  <si>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</si>
  <si>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</si>
  <si>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</si>
  <si>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</si>
  <si>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</si>
  <si>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</si>
  <si>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</si>
  <si>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</si>
  <si>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</si>
  <si>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</si>
  <si>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</si>
  <si>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</si>
  <si>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</si>
  <si>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</si>
  <si>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</si>
  <si>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</si>
  <si>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</si>
  <si>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</si>
  <si>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</si>
  <si>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</si>
  <si>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</si>
  <si>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</si>
  <si>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</si>
  <si>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</si>
  <si>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</si>
  <si>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</si>
  <si>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</si>
  <si>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</si>
  <si>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</si>
  <si>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</si>
  <si>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</si>
  <si>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</si>
  <si>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</si>
  <si>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</si>
  <si>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</si>
  <si>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</si>
  <si>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</si>
  <si>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</si>
  <si>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</si>
  <si>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</si>
  <si>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</si>
  <si>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</si>
  <si>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</si>
  <si>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</si>
  <si>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</si>
  <si>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</si>
  <si>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</si>
  <si>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</si>
  <si>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</si>
  <si>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</si>
  <si>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</si>
  <si>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</si>
  <si>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</si>
  <si>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</si>
  <si>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</si>
  <si>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</si>
  <si>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</si>
  <si>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</si>
  <si>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</si>
  <si>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</si>
  <si>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</si>
  <si>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</si>
  <si>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</si>
  <si>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</si>
  <si>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</si>
  <si>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</si>
  <si>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</si>
  <si>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</si>
  <si>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</si>
  <si>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</si>
  <si>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</si>
  <si>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</si>
  <si>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</si>
  <si>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</si>
  <si>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</si>
  <si>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</si>
  <si>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</si>
  <si>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</si>
  <si>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</si>
  <si>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</si>
  <si>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</si>
  <si>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</si>
  <si>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</si>
  <si>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</si>
  <si>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</si>
  <si>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</si>
  <si>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</si>
  <si>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</si>
  <si>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</si>
  <si>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</si>
  <si>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</si>
  <si>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</si>
  <si>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</si>
  <si>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</si>
  <si>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</si>
  <si>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</si>
  <si>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</si>
  <si>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</si>
  <si>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</si>
  <si>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</si>
  <si>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</si>
  <si>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</si>
  <si>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</si>
  <si>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</si>
  <si>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</si>
  <si>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</si>
  <si>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</si>
  <si>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</si>
  <si>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</si>
  <si>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</si>
  <si>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</si>
  <si>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</si>
  <si>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</si>
  <si>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</si>
  <si>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</si>
  <si>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</si>
  <si>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</si>
  <si>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</si>
  <si>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</si>
  <si>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</si>
  <si>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</si>
  <si>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</si>
  <si>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</si>
  <si>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</si>
  <si>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</si>
  <si>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</si>
  <si>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</si>
  <si>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</si>
  <si>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</si>
  <si>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</si>
  <si>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</si>
  <si>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</si>
  <si>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</si>
  <si>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</si>
  <si>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</si>
  <si>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</si>
  <si>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</si>
  <si>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</si>
  <si>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</si>
  <si>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</si>
  <si>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</si>
  <si>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</si>
  <si>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</si>
  <si>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</si>
  <si>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</si>
  <si>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</si>
  <si>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</si>
  <si>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</si>
  <si>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</si>
  <si>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</si>
  <si>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</si>
  <si>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</si>
  <si>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</si>
  <si>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</si>
  <si>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</si>
  <si>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</si>
  <si>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</si>
  <si>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</si>
  <si>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</si>
  <si>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</si>
  <si>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</si>
  <si>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</si>
  <si>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</si>
  <si>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</si>
  <si>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</si>
  <si>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</si>
  <si>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</si>
  <si>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</si>
  <si>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</si>
  <si>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</si>
  <si>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</si>
  <si>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</si>
  <si>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</si>
  <si>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</si>
  <si>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</si>
  <si>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</si>
  <si>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</si>
  <si>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</si>
  <si>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</si>
  <si>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</si>
  <si>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</si>
  <si>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</si>
  <si>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</si>
  <si>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</si>
  <si>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</si>
  <si>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</si>
  <si>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</si>
  <si>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</si>
  <si>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</si>
  <si>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</si>
  <si>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</si>
  <si>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</si>
  <si>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</si>
  <si>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</si>
  <si>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</si>
  <si>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</si>
  <si>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</si>
  <si>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</si>
  <si>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</si>
  <si>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</si>
  <si>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</si>
  <si>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</si>
  <si>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</si>
  <si>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</si>
  <si>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</si>
  <si>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</si>
  <si>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</si>
  <si>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</si>
  <si>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</si>
  <si>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</si>
  <si>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</si>
  <si>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</si>
  <si>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</si>
  <si>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</si>
  <si>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</si>
  <si>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</si>
  <si>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</si>
  <si>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</si>
  <si>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</si>
  <si>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</si>
  <si>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</si>
  <si>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</si>
  <si>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</si>
  <si>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</si>
  <si>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</si>
  <si>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</si>
  <si>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</si>
  <si>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</si>
  <si>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</si>
  <si>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</si>
  <si>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</si>
  <si>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</si>
  <si>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</si>
  <si>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</si>
  <si>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</si>
  <si>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</si>
  <si>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</si>
  <si>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</si>
  <si>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</si>
  <si>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</si>
  <si>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</si>
  <si>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</si>
  <si>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</si>
  <si>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</si>
  <si>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</si>
  <si>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</si>
  <si>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</si>
  <si>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</si>
  <si>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</si>
  <si>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</si>
  <si>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</si>
  <si>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</si>
  <si>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</si>
  <si>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</si>
  <si>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</si>
  <si>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</si>
  <si>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</si>
  <si>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</si>
  <si>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</si>
  <si>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</si>
  <si>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</si>
  <si>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</si>
  <si>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</si>
  <si>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</si>
  <si>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</si>
  <si>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</si>
  <si>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</si>
  <si>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</si>
  <si>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</si>
  <si>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</si>
  <si>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</si>
  <si>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</si>
  <si>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</si>
  <si>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</si>
  <si>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</si>
  <si>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</si>
  <si>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</si>
  <si>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</si>
  <si>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</si>
  <si>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</si>
  <si>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</si>
  <si>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</si>
  <si>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</si>
  <si>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</si>
  <si>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</si>
  <si>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</si>
  <si>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</si>
  <si>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</si>
  <si>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</si>
  <si>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</si>
  <si>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</si>
  <si>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</si>
  <si>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</si>
  <si>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</si>
  <si>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</si>
  <si>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</si>
  <si>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</si>
  <si>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</si>
  <si>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</si>
  <si>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</si>
  <si>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</si>
  <si>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</si>
  <si>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</si>
  <si>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</si>
  <si>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</si>
  <si>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</si>
  <si>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</si>
  <si>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</si>
  <si>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</si>
  <si>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</si>
  <si>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</si>
  <si>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</si>
  <si>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</si>
  <si>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</si>
  <si>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</si>
  <si>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</si>
  <si>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</si>
  <si>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</si>
  <si>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</si>
  <si>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</si>
  <si>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</si>
  <si>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</si>
  <si>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</si>
  <si>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</si>
  <si>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</si>
  <si>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</si>
  <si>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</si>
  <si>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</si>
  <si>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</si>
  <si>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</si>
  <si>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</si>
  <si>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</si>
  <si>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</si>
  <si>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</si>
  <si>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</si>
  <si>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</si>
  <si>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</si>
  <si>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</si>
  <si>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</si>
  <si>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</si>
  <si>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</si>
  <si>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</si>
  <si>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</si>
  <si>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</si>
  <si>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</si>
  <si>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</si>
  <si>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</si>
  <si>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</si>
  <si>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</si>
  <si>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</si>
  <si>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</si>
  <si>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</si>
  <si>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</si>
  <si>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</si>
  <si>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</si>
  <si>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</si>
  <si>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</si>
  <si>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</si>
  <si>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</si>
  <si>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</si>
  <si>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</si>
  <si>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</si>
  <si>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</si>
  <si>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</si>
  <si>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</si>
  <si>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</si>
  <si>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</si>
  <si>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</si>
  <si>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</si>
  <si>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</si>
  <si>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</si>
  <si>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</si>
  <si>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</si>
  <si>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</si>
  <si>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</si>
  <si>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</si>
  <si>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</si>
  <si>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</si>
  <si>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</si>
  <si>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</si>
  <si>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</si>
  <si>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</si>
  <si>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</si>
  <si>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</si>
  <si>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</si>
  <si>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</si>
  <si>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</si>
  <si>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</si>
  <si>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</si>
  <si>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</si>
  <si>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</si>
  <si>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</si>
  <si>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</si>
  <si>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</si>
  <si>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</si>
  <si>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</si>
  <si>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</si>
  <si>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</si>
  <si>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</si>
  <si>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</si>
  <si>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</si>
  <si>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</si>
  <si>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</si>
  <si>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</si>
  <si>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</si>
  <si>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</si>
  <si>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</si>
  <si>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</si>
  <si>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</si>
  <si>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</si>
  <si>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</si>
  <si>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</si>
  <si>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</si>
  <si>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</si>
  <si>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</si>
  <si>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</si>
  <si>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</si>
  <si>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</si>
  <si>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</si>
  <si>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</si>
  <si>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</si>
  <si>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</si>
  <si>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</si>
  <si>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</si>
  <si>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</si>
  <si>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</si>
  <si>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</si>
  <si>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</si>
  <si>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</si>
  <si>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</si>
  <si>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</si>
  <si>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</si>
  <si>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</si>
  <si>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</si>
  <si>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</si>
  <si>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</si>
  <si>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</si>
  <si>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</si>
  <si>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</si>
  <si>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</si>
  <si>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</si>
  <si>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</si>
  <si>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</si>
  <si>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</si>
  <si>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</si>
  <si>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</si>
  <si>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</si>
  <si>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</si>
  <si>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</si>
  <si>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</si>
  <si>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</si>
  <si>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</si>
  <si>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</si>
  <si>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</si>
  <si>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</si>
  <si>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</si>
  <si>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</si>
  <si>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</si>
  <si>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</si>
  <si>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</si>
  <si>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</si>
  <si>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</si>
  <si>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</si>
  <si>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</si>
  <si>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</si>
  <si>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</si>
  <si>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</si>
  <si>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</si>
  <si>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</si>
  <si>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</si>
  <si>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</si>
  <si>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</si>
  <si>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</si>
  <si>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</si>
  <si>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</si>
  <si>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</si>
  <si>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</si>
  <si>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</si>
  <si>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</si>
  <si>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</si>
  <si>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</si>
  <si>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</si>
  <si>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</si>
  <si>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</si>
  <si>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</si>
  <si>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</si>
  <si>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</si>
  <si>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</si>
  <si>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</si>
  <si>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</si>
  <si>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</si>
  <si>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</si>
  <si>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</si>
  <si>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</si>
  <si>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</si>
  <si>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</si>
  <si>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</si>
  <si>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</si>
  <si>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</si>
  <si>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</si>
  <si>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</si>
  <si>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</si>
  <si>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</si>
  <si>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</si>
  <si>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</si>
  <si>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</si>
  <si>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</si>
  <si>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</si>
  <si>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</si>
  <si>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</si>
  <si>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</si>
  <si>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</si>
  <si>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</si>
  <si>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</si>
  <si>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</si>
  <si>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</si>
  <si>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</si>
  <si>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</si>
  <si>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</si>
  <si>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</si>
  <si>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</si>
  <si>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</si>
  <si>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</si>
  <si>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</si>
  <si>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</si>
  <si>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</si>
  <si>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</si>
  <si>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</si>
  <si>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</si>
  <si>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</si>
  <si>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</si>
  <si>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</si>
  <si>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</si>
  <si>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</si>
  <si>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</si>
  <si>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</si>
  <si>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</si>
  <si>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</si>
  <si>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</si>
  <si>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</si>
  <si>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</si>
  <si>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</si>
  <si>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</si>
  <si>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</si>
  <si>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</si>
  <si>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</si>
  <si>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</si>
  <si>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</si>
  <si>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</si>
  <si>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</si>
  <si>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</si>
  <si>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</si>
  <si>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</si>
  <si>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</si>
  <si>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</si>
  <si>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</si>
  <si>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</si>
  <si>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</si>
  <si>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</si>
  <si>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</si>
  <si>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</si>
  <si>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</si>
  <si>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</si>
  <si>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</si>
  <si>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</si>
  <si>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</si>
  <si>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</si>
  <si>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</si>
  <si>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</si>
  <si>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</si>
  <si>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</si>
  <si>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</si>
  <si>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</si>
  <si>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</si>
  <si>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</si>
  <si>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</si>
  <si>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</si>
  <si>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</si>
  <si>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</si>
  <si>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</si>
  <si>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</si>
  <si>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</si>
  <si>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</si>
  <si>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</si>
  <si>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</si>
  <si>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</si>
  <si>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</si>
  <si>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</si>
  <si>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</si>
  <si>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</si>
  <si>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</si>
  <si>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</si>
  <si>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</si>
  <si>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</si>
  <si>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</si>
  <si>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</si>
  <si>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</si>
  <si>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</si>
  <si>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</si>
  <si>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</si>
  <si>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</si>
  <si>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</si>
  <si>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</si>
  <si>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</si>
  <si>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</si>
  <si>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</si>
  <si>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</si>
  <si>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</si>
  <si>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</si>
  <si>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</si>
  <si>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</si>
  <si>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</si>
  <si>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</si>
  <si>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</si>
  <si>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</si>
  <si>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</si>
  <si>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</si>
  <si>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</si>
  <si>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</si>
  <si>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</si>
  <si>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</si>
  <si>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</si>
  <si>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</si>
  <si>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</si>
  <si>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</si>
  <si>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</si>
  <si>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</si>
  <si>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</si>
  <si>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</si>
  <si>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</si>
  <si>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</si>
  <si>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</si>
  <si>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</si>
  <si>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</si>
  <si>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</si>
  <si>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</si>
  <si>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</si>
  <si>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</si>
  <si>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</si>
  <si>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</si>
  <si>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</si>
  <si>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</si>
  <si>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</si>
  <si>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</si>
  <si>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</si>
  <si>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</si>
  <si>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</si>
  <si>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</si>
  <si>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</si>
  <si>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</si>
  <si>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</si>
  <si>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</si>
  <si>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</si>
  <si>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</si>
  <si>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</si>
  <si>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</si>
  <si>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</si>
  <si>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</si>
  <si>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</si>
  <si>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</si>
  <si>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</si>
  <si>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</si>
  <si>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</si>
  <si>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</si>
  <si>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</si>
  <si>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</si>
  <si>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</si>
  <si>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</si>
  <si>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</si>
  <si>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</si>
  <si>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</si>
  <si>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</si>
  <si>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</si>
  <si>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</si>
  <si>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</si>
  <si>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</si>
  <si>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</si>
  <si>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</si>
  <si>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</si>
  <si>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</si>
  <si>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</si>
  <si>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</si>
  <si>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</si>
  <si>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</si>
  <si>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</si>
  <si>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</si>
  <si>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</si>
  <si>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</si>
  <si>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</si>
  <si>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</si>
  <si>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</si>
  <si>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</si>
  <si>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</si>
  <si>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</si>
  <si>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</si>
  <si>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</si>
  <si>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</si>
  <si>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</si>
  <si>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</si>
  <si>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</si>
  <si>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</si>
  <si>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</si>
  <si>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</si>
  <si>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</si>
  <si>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</si>
  <si>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</si>
  <si>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</si>
  <si>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</si>
  <si>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</si>
  <si>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</si>
  <si>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</si>
  <si>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</si>
  <si>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</si>
  <si>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</si>
  <si>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</si>
  <si>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</si>
  <si>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</si>
  <si>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</si>
  <si>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</si>
  <si>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</si>
  <si>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</si>
  <si>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</si>
  <si>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</si>
  <si>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</si>
  <si>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</si>
  <si>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</si>
  <si>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</si>
  <si>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</si>
  <si>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</si>
  <si>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</si>
  <si>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</si>
  <si>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</si>
  <si>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</si>
  <si>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</si>
  <si>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</si>
  <si>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</si>
  <si>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</si>
  <si>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</si>
  <si>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</si>
  <si>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</si>
  <si>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</si>
  <si>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</si>
  <si>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</si>
  <si>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</si>
  <si>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</si>
  <si>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</si>
  <si>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</si>
  <si>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</si>
  <si>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</si>
  <si>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</si>
  <si>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</si>
  <si>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</si>
  <si>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</si>
  <si>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</si>
  <si>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</si>
  <si>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</si>
  <si>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</si>
  <si>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</si>
  <si>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</si>
  <si>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</si>
  <si>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</si>
  <si>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</si>
  <si>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</si>
  <si>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</si>
  <si>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</si>
  <si>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</si>
  <si>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</si>
  <si>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</si>
  <si>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</si>
  <si>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</si>
  <si>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</si>
  <si>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</si>
  <si>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</si>
  <si>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</si>
  <si>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</si>
  <si>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</si>
  <si>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</si>
  <si>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</si>
  <si>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</si>
  <si>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</si>
  <si>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</si>
  <si>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</si>
  <si>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</si>
  <si>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</si>
  <si>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</si>
  <si>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</si>
  <si>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</si>
  <si>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</si>
  <si>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</si>
  <si>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</si>
  <si>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</si>
  <si>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</si>
  <si>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</si>
  <si>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</si>
  <si>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</si>
  <si>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</si>
  <si>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</si>
  <si>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</si>
  <si>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</si>
  <si>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</si>
  <si>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</si>
  <si>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</si>
  <si>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</si>
  <si>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</si>
  <si>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</si>
  <si>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</si>
  <si>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</si>
  <si>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</si>
  <si>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</si>
  <si>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</si>
  <si>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</si>
  <si>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</si>
  <si>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</si>
  <si>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</si>
  <si>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</si>
  <si>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</si>
  <si>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</si>
  <si>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</si>
  <si>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</si>
  <si>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</si>
  <si>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</si>
  <si>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</si>
  <si>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</si>
  <si>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</si>
  <si>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</si>
  <si>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</si>
  <si>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</si>
  <si>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</si>
  <si>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</si>
  <si>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</si>
  <si>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</si>
  <si>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</si>
  <si>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</si>
  <si>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</si>
  <si>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</si>
  <si>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</si>
  <si>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</si>
  <si>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</si>
  <si>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</si>
  <si>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</si>
  <si>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</si>
  <si>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</si>
  <si>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</si>
  <si>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</si>
  <si>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</si>
  <si>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</si>
  <si>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</si>
  <si>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</si>
  <si>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</si>
  <si>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</si>
  <si>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</si>
  <si>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</si>
  <si>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</si>
  <si>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</si>
  <si>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</si>
  <si>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</si>
  <si>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</si>
  <si>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</si>
  <si>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</si>
  <si>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</si>
  <si>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</si>
  <si>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</si>
  <si>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</si>
  <si>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</si>
  <si>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</si>
  <si>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</si>
  <si>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</si>
  <si>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</si>
  <si>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</si>
  <si>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</si>
  <si>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</si>
  <si>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</si>
  <si>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</si>
  <si>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</si>
  <si>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</si>
  <si>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</si>
  <si>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</si>
  <si>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</si>
  <si>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</si>
  <si>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</si>
  <si>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</si>
  <si>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</si>
  <si>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</si>
  <si>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</si>
  <si>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</si>
  <si>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</si>
  <si>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</si>
  <si>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</si>
  <si>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</si>
  <si>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</si>
  <si>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</si>
  <si>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</si>
  <si>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</si>
  <si>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</si>
  <si>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</si>
  <si>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</si>
  <si>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</si>
  <si>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</si>
  <si>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</si>
  <si>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</si>
  <si>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</si>
  <si>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</si>
  <si>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</si>
  <si>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</si>
  <si>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</si>
  <si>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</si>
  <si>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</si>
  <si>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</si>
  <si>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</si>
  <si>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</si>
  <si>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</si>
  <si>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</si>
  <si>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</si>
  <si>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</si>
  <si>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</si>
  <si>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</si>
  <si>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</si>
  <si>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</si>
  <si>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</si>
  <si>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</si>
  <si>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</si>
  <si>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</si>
  <si>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</si>
  <si>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</si>
  <si>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</si>
  <si>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</si>
  <si>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</si>
  <si>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</si>
  <si>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</si>
  <si>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</si>
  <si>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</si>
  <si>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</si>
  <si>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</si>
  <si>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</si>
  <si>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</si>
  <si>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</si>
  <si>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</si>
  <si>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</si>
  <si>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</si>
  <si>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</si>
  <si>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</si>
  <si>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</si>
  <si>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</si>
  <si>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</si>
  <si>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</si>
  <si>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</si>
  <si>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</si>
  <si>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</si>
  <si>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</si>
  <si>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</si>
  <si>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</si>
  <si>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</si>
  <si>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</si>
  <si>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</si>
  <si>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</si>
  <si>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</si>
  <si>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</si>
  <si>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</si>
  <si>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</si>
  <si>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</si>
  <si>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</si>
  <si>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</si>
  <si>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</si>
  <si>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</si>
  <si>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</si>
  <si>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</si>
  <si>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</si>
  <si>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</si>
  <si>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</si>
  <si>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</si>
  <si>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</si>
  <si>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</si>
  <si>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</si>
  <si>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</si>
  <si>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</si>
  <si>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</si>
  <si>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</si>
  <si>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</si>
  <si>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</si>
  <si>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</si>
  <si>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</si>
  <si>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</si>
  <si>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</si>
  <si>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</si>
  <si>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</si>
  <si>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</si>
  <si>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</si>
  <si>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</si>
  <si>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</si>
  <si>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</si>
  <si>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</si>
  <si>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</si>
  <si>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</si>
  <si>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</si>
  <si>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</si>
  <si>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</si>
  <si>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</si>
  <si>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</si>
  <si>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</si>
  <si>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</si>
  <si>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</si>
  <si>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</si>
  <si>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</si>
  <si>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</si>
  <si>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</si>
  <si>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</si>
  <si>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</si>
  <si>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</si>
  <si>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</si>
  <si>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</si>
  <si>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</si>
  <si>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</si>
  <si>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</si>
  <si>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</si>
  <si>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</si>
  <si>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</si>
  <si>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</si>
  <si>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</si>
  <si>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</si>
  <si>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</si>
  <si>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</si>
  <si>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</si>
  <si>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</si>
  <si>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</si>
  <si>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</si>
  <si>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</si>
  <si>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</si>
  <si>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</si>
  <si>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</si>
  <si>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</si>
  <si>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</si>
  <si>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</si>
  <si>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</si>
  <si>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</si>
  <si>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</si>
  <si>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</si>
  <si>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</si>
  <si>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</si>
  <si>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</si>
  <si>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</si>
  <si>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</si>
  <si>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</si>
  <si>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</si>
  <si>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</si>
  <si>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</si>
  <si>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</si>
  <si>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</si>
  <si>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</si>
  <si>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</si>
  <si>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</si>
  <si>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</si>
  <si>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</si>
  <si>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</si>
  <si>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</si>
  <si>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</si>
  <si>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</si>
  <si>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</si>
  <si>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</si>
  <si>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</si>
  <si>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</si>
  <si>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</si>
  <si>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</si>
  <si>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</si>
  <si>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</si>
  <si>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</si>
  <si>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</si>
  <si>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</si>
  <si>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</si>
  <si>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</si>
  <si>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</si>
  <si>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</si>
  <si>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</si>
  <si>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</si>
  <si>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</si>
  <si>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</si>
  <si>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</si>
  <si>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</si>
  <si>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</si>
  <si>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</si>
  <si>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</si>
  <si>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</si>
  <si>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</si>
  <si>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</si>
  <si>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</si>
  <si>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</si>
  <si>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</si>
  <si>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</si>
  <si>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</si>
  <si>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</si>
  <si>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</si>
  <si>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</si>
  <si>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</si>
  <si>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</si>
  <si>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</si>
  <si>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</si>
  <si>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</si>
  <si>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</si>
  <si>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</si>
  <si>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</si>
  <si>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</si>
  <si>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</si>
  <si>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</si>
  <si>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</si>
  <si>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</si>
  <si>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</si>
  <si>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</si>
  <si>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</si>
  <si>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</si>
  <si>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</si>
  <si>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</si>
  <si>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</si>
  <si>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</si>
  <si>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</si>
  <si>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</si>
  <si>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</si>
  <si>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</si>
  <si>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</si>
  <si>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</si>
  <si>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</si>
  <si>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</si>
  <si>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</si>
  <si>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</si>
  <si>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</si>
  <si>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</si>
  <si>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</si>
  <si>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</si>
  <si>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</si>
  <si>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</si>
  <si>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</si>
  <si>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</si>
  <si>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</si>
  <si>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</si>
  <si>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</si>
  <si>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</si>
  <si>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</si>
  <si>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</si>
  <si>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</si>
  <si>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</si>
  <si>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</si>
  <si>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</si>
  <si>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</si>
  <si>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</si>
  <si>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</si>
  <si>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</si>
  <si>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</si>
  <si>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</si>
  <si>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</si>
  <si>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</si>
  <si>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</si>
  <si>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</si>
  <si>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</si>
  <si>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</si>
  <si>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</si>
  <si>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</si>
  <si>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</si>
  <si>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</si>
  <si>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</si>
  <si>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</si>
  <si>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</si>
  <si>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</si>
  <si>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</si>
  <si>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</si>
  <si>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</si>
  <si>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</si>
  <si>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</si>
  <si>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</si>
  <si>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</si>
  <si>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</si>
  <si>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</si>
  <si>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</si>
  <si>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</si>
  <si>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</si>
  <si>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</si>
  <si>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</si>
  <si>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</si>
  <si>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</si>
  <si>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</si>
  <si>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</si>
  <si>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</si>
  <si>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</si>
  <si>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</si>
  <si>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</si>
  <si>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</si>
  <si>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</si>
  <si>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</si>
  <si>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</si>
  <si>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</si>
  <si>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</si>
  <si>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</si>
  <si>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</si>
  <si>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</si>
  <si>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</si>
  <si>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</si>
  <si>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</si>
  <si>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</si>
  <si>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</si>
  <si>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</si>
  <si>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</si>
  <si>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</si>
  <si>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</si>
  <si>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</si>
  <si>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</si>
  <si>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</si>
  <si>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</si>
  <si>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</si>
  <si>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</si>
  <si>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</si>
  <si>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</si>
  <si>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</si>
  <si>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</si>
  <si>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</si>
  <si>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</si>
  <si>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</si>
  <si>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</si>
  <si>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</si>
  <si>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</si>
  <si>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</si>
  <si>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</si>
  <si>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</si>
  <si>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</si>
  <si>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</si>
  <si>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</si>
  <si>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</si>
  <si>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</si>
  <si>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</si>
  <si>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</si>
  <si>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</si>
  <si>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</si>
  <si>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</si>
  <si>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</si>
  <si>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</si>
  <si>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</si>
  <si>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</si>
  <si>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</si>
  <si>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</si>
  <si>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</si>
  <si>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</si>
  <si>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</si>
  <si>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</si>
  <si>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</si>
  <si>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</si>
  <si>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</si>
  <si>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</si>
  <si>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</si>
  <si>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</si>
  <si>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</si>
  <si>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</si>
  <si>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</si>
  <si>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</si>
  <si>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</si>
  <si>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</si>
  <si>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</si>
  <si>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</si>
  <si>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</si>
  <si>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</si>
  <si>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</si>
  <si>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</si>
  <si>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</si>
  <si>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</si>
  <si>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</si>
  <si>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</si>
  <si>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</si>
  <si>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</si>
  <si>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</si>
  <si>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</si>
  <si>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</si>
  <si>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</si>
  <si>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</si>
  <si>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</si>
  <si>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</si>
  <si>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</si>
  <si>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</si>
  <si>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</si>
  <si>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</si>
  <si>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</si>
  <si>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</si>
  <si>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</si>
  <si>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</si>
  <si>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</si>
  <si>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</si>
  <si>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</si>
  <si>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</si>
  <si>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</si>
  <si>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</si>
  <si>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</si>
  <si>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</si>
  <si>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</si>
  <si>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</si>
  <si>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</si>
  <si>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</si>
  <si>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</si>
  <si>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</si>
  <si>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</si>
  <si>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</si>
  <si>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</si>
  <si>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</si>
  <si>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</si>
  <si>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</si>
  <si>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</si>
  <si>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</si>
  <si>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</si>
  <si>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</si>
  <si>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</si>
  <si>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</si>
  <si>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</si>
  <si>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</si>
  <si>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</si>
  <si>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</si>
  <si>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</si>
  <si>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</si>
  <si>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</si>
  <si>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</si>
  <si>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</si>
  <si>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</si>
  <si>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</si>
  <si>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</si>
  <si>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</si>
  <si>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</si>
  <si>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</si>
  <si>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</si>
  <si>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</si>
  <si>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</si>
  <si>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</si>
  <si>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</si>
  <si>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</si>
  <si>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</si>
  <si>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</si>
  <si>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</si>
  <si>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</si>
  <si>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</si>
  <si>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</si>
  <si>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</si>
  <si>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</si>
  <si>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</si>
  <si>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</si>
  <si>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</si>
  <si>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</si>
  <si>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</si>
  <si>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</si>
  <si>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</si>
  <si>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</si>
  <si>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</si>
  <si>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</si>
  <si>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</si>
  <si>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</si>
  <si>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</si>
  <si>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</si>
  <si>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</si>
  <si>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</si>
  <si>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</si>
  <si>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</si>
  <si>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</si>
  <si>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</si>
  <si>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</si>
  <si>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</si>
  <si>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</si>
  <si>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</si>
  <si>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</si>
  <si>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</si>
  <si>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</si>
  <si>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</si>
  <si>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</si>
  <si>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</si>
  <si>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</si>
  <si>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</si>
  <si>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</si>
  <si>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</si>
  <si>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</si>
  <si>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</si>
  <si>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</si>
  <si>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</si>
  <si>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</si>
  <si>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</si>
  <si>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</si>
  <si>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</si>
  <si>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</si>
  <si>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</si>
  <si>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</si>
  <si>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</si>
  <si>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</si>
  <si>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</si>
  <si>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</si>
  <si>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</si>
  <si>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</si>
  <si>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</si>
  <si>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</si>
  <si>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</si>
  <si>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</si>
  <si>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</si>
  <si>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</si>
  <si>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</si>
  <si>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</si>
  <si>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</si>
  <si>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</si>
  <si>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</si>
  <si>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</si>
  <si>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</si>
  <si>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</si>
  <si>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</si>
  <si>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</si>
  <si>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</si>
  <si>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</si>
  <si>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</si>
  <si>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</si>
  <si>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</si>
  <si>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</si>
  <si>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</si>
  <si>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</si>
  <si>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</si>
  <si>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</si>
  <si>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</si>
  <si>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</si>
  <si>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</si>
  <si>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</si>
  <si>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</si>
  <si>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</si>
  <si>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</si>
  <si>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</si>
  <si>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</si>
  <si>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</si>
  <si>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</si>
  <si>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</si>
  <si>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</si>
  <si>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</si>
  <si>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</si>
  <si>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</si>
  <si>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</si>
  <si>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</si>
  <si>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</si>
  <si>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</si>
  <si>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</si>
  <si>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</si>
  <si>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</si>
  <si>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</si>
  <si>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</si>
  <si>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</si>
  <si>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</si>
  <si>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</si>
  <si>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</si>
  <si>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</si>
  <si>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</si>
  <si>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</si>
  <si>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</si>
  <si>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</si>
  <si>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</si>
  <si>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</si>
  <si>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</si>
  <si>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</si>
  <si>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</si>
  <si>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</si>
  <si>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</si>
  <si>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</si>
  <si>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</si>
  <si>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</si>
  <si>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</si>
  <si>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</si>
  <si>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</si>
  <si>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</si>
  <si>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</si>
  <si>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</si>
  <si>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</si>
  <si>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</si>
  <si>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</si>
  <si>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</si>
  <si>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</si>
  <si>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</si>
  <si>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</si>
  <si>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</si>
  <si>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</si>
  <si>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</si>
  <si>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</si>
  <si>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</si>
  <si>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</si>
  <si>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</si>
  <si>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</si>
  <si>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</si>
  <si>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</si>
  <si>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</si>
  <si>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</si>
  <si>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</si>
  <si>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</si>
  <si>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</si>
  <si>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</si>
  <si>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</si>
  <si>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</si>
  <si>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</si>
  <si>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</si>
  <si>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</si>
  <si>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</si>
  <si>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</si>
  <si>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</si>
  <si>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</si>
  <si>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</si>
  <si>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</si>
  <si>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</si>
  <si>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</si>
  <si>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</si>
  <si>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</si>
  <si>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</si>
  <si>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</si>
  <si>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</si>
  <si>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</si>
  <si>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</si>
  <si>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</si>
  <si>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</si>
  <si>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</si>
  <si>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</si>
  <si>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</si>
  <si>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</si>
  <si>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</si>
  <si>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</si>
  <si>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</si>
  <si>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</si>
  <si>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</si>
  <si>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</si>
  <si>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</si>
  <si>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</si>
  <si>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</si>
  <si>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</si>
  <si>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</si>
  <si>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</si>
  <si>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</si>
  <si>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</si>
  <si>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</si>
  <si>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</si>
  <si>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</si>
  <si>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</si>
  <si>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</si>
  <si>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</si>
  <si>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</si>
  <si>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</si>
  <si>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</si>
  <si>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</si>
  <si>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</si>
  <si>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</si>
  <si>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</si>
  <si>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</si>
  <si>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</si>
  <si>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</si>
  <si>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</si>
  <si>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</si>
  <si>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</si>
  <si>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</si>
  <si>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</si>
  <si>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</si>
  <si>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</si>
  <si>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</si>
  <si>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</si>
  <si>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</si>
  <si>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</si>
  <si>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</si>
  <si>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</si>
  <si>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</si>
  <si>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</si>
  <si>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</si>
  <si>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</si>
  <si>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</si>
  <si>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</si>
  <si>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</si>
  <si>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</si>
  <si>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</si>
  <si>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</si>
  <si>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</si>
  <si>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</si>
  <si>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</si>
  <si>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</si>
  <si>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</si>
  <si>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</si>
  <si>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</si>
  <si>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</si>
  <si>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</si>
  <si>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</si>
  <si>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</si>
  <si>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</si>
  <si>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</si>
  <si>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</si>
  <si>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</si>
  <si>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</si>
  <si>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</si>
  <si>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</si>
  <si>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</si>
  <si>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</si>
  <si>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</si>
  <si>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</si>
  <si>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</si>
  <si>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</si>
  <si>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</si>
  <si>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</si>
  <si>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</si>
  <si>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</si>
  <si>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</si>
  <si>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</si>
  <si>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</si>
  <si>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</si>
  <si>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</si>
  <si>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</si>
  <si>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</si>
  <si>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</si>
  <si>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</si>
  <si>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</si>
  <si>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</si>
  <si>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</si>
  <si>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</si>
  <si>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</si>
  <si>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</si>
  <si>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</si>
  <si>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</si>
  <si>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</si>
  <si>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</si>
  <si>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</si>
  <si>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</si>
  <si>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</si>
  <si>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</si>
  <si>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</si>
  <si>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</si>
  <si>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</si>
  <si>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</si>
  <si>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</si>
  <si>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</si>
  <si>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</si>
  <si>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</si>
  <si>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</si>
  <si>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</si>
  <si>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</si>
  <si>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</si>
  <si>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</si>
  <si>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</si>
  <si>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</si>
  <si>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</si>
  <si>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</si>
  <si>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</si>
  <si>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</si>
  <si>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</si>
  <si>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</si>
  <si>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</si>
  <si>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</si>
  <si>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</si>
  <si>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</si>
  <si>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</si>
  <si>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</si>
  <si>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</si>
  <si>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</si>
  <si>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</si>
  <si>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</si>
  <si>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</si>
  <si>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</si>
  <si>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</si>
  <si>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</si>
  <si>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</si>
  <si>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</si>
  <si>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</si>
  <si>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</si>
  <si>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</si>
  <si>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</si>
  <si>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</si>
  <si>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</si>
  <si>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</si>
  <si>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</si>
  <si>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</si>
  <si>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</si>
  <si>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</si>
  <si>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</si>
  <si>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</si>
  <si>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</si>
  <si>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</si>
  <si>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</si>
  <si>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</si>
  <si>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</si>
  <si>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</si>
  <si>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</si>
  <si>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</si>
  <si>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</si>
  <si>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</si>
  <si>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</si>
  <si>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</si>
  <si>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</si>
  <si>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</si>
  <si>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</si>
  <si>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</si>
  <si>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</si>
  <si>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</si>
  <si>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</si>
  <si>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</si>
  <si>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</si>
  <si>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</si>
  <si>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</si>
  <si>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</si>
  <si>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</si>
  <si>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</si>
  <si>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</si>
  <si>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</si>
  <si>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</si>
  <si>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</si>
  <si>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</si>
  <si>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</si>
  <si>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</si>
  <si>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</si>
  <si>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</si>
  <si>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</si>
  <si>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</si>
  <si>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</si>
  <si>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</si>
  <si>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</si>
  <si>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</si>
  <si>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</si>
  <si>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</si>
  <si>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</si>
  <si>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</si>
  <si>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</si>
  <si>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</si>
  <si>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</si>
  <si>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</si>
  <si>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</si>
  <si>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</si>
  <si>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</si>
  <si>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</si>
  <si>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</si>
  <si>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</si>
  <si>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</si>
  <si>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</si>
  <si>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</si>
  <si>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</si>
  <si>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</si>
  <si>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</si>
  <si>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</si>
  <si>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</si>
  <si>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</si>
  <si>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</si>
  <si>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</si>
  <si>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</si>
  <si>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</si>
  <si>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</si>
  <si>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</si>
  <si>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</si>
  <si>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</si>
  <si>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</si>
  <si>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</si>
  <si>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</si>
  <si>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</si>
  <si>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</si>
  <si>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</si>
  <si>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</si>
  <si>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</si>
  <si>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</si>
  <si>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</si>
  <si>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</si>
  <si>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</si>
  <si>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</si>
  <si>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</si>
  <si>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</si>
  <si>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</si>
  <si>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</si>
  <si>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</si>
  <si>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</si>
  <si>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</si>
  <si>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</si>
  <si>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</si>
  <si>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</si>
  <si>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</si>
  <si>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</si>
  <si>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</si>
  <si>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</si>
  <si>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</si>
  <si>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</si>
  <si>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</si>
  <si>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</si>
  <si>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</si>
  <si>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</si>
  <si>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</si>
  <si>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</si>
  <si>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</si>
  <si>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</si>
  <si>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</si>
  <si>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</si>
  <si>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</si>
  <si>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</si>
  <si>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</si>
  <si>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</si>
  <si>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</si>
  <si>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</si>
  <si>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</si>
  <si>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</si>
  <si>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</si>
  <si>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</si>
  <si>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</si>
  <si>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</si>
  <si>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</si>
  <si>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</si>
  <si>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</si>
  <si>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</si>
  <si>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</si>
  <si>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</si>
  <si>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</si>
  <si>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</si>
  <si>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</si>
  <si>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</si>
  <si>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</si>
  <si>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</si>
  <si>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</si>
  <si>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</si>
  <si>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</si>
  <si>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</si>
  <si>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</si>
  <si>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</si>
  <si>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</si>
  <si>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</si>
  <si>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</si>
  <si>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</si>
  <si>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</si>
  <si>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</si>
  <si>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</si>
  <si>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</si>
  <si>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</si>
  <si>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</si>
  <si>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</si>
  <si>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</si>
  <si>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</si>
  <si>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</si>
  <si>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</si>
  <si>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</si>
  <si>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</si>
  <si>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</si>
  <si>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</si>
  <si>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</si>
  <si>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</si>
  <si>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</si>
  <si>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</si>
  <si>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</si>
  <si>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</si>
  <si>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</si>
  <si>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</si>
  <si>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</si>
  <si>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</si>
  <si>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</si>
  <si>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</si>
  <si>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</si>
  <si>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</si>
  <si>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</si>
  <si>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</si>
  <si>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</si>
  <si>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</si>
  <si>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</si>
  <si>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</si>
  <si>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</si>
  <si>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</si>
  <si>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</si>
  <si>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</si>
  <si>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</si>
  <si>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</si>
  <si>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</si>
  <si>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</si>
  <si>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</si>
  <si>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</si>
  <si>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</si>
  <si>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</si>
  <si>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</si>
  <si>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</si>
  <si>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</si>
  <si>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</si>
  <si>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</si>
  <si>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</si>
  <si>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</si>
  <si>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</si>
  <si>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</si>
  <si>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</si>
  <si>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</si>
  <si>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</si>
  <si>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</si>
  <si>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</si>
  <si>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</si>
  <si>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</si>
  <si>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</si>
  <si>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</si>
  <si>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</si>
  <si>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</si>
  <si>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</si>
  <si>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</si>
  <si>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</si>
  <si>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</si>
  <si>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</si>
  <si>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</si>
  <si>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</si>
  <si>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</si>
  <si>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</si>
  <si>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</si>
  <si>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</si>
  <si>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</si>
  <si>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</si>
  <si>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</si>
  <si>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</si>
  <si>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</si>
  <si>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</si>
  <si>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</si>
  <si>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</si>
  <si>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</si>
  <si>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</si>
  <si>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</si>
  <si>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</si>
  <si>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</si>
  <si>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</si>
  <si>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</si>
  <si>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</si>
  <si>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</si>
  <si>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</si>
  <si>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</si>
  <si>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</si>
  <si>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</si>
  <si>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</si>
  <si>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</si>
  <si>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</si>
  <si>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</si>
  <si>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</si>
  <si>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</si>
  <si>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</si>
  <si>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</si>
  <si>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</si>
  <si>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</si>
  <si>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</si>
  <si>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</si>
  <si>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</si>
  <si>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</si>
  <si>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</si>
  <si>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</si>
  <si>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</si>
  <si>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</si>
  <si>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</si>
  <si>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</si>
  <si>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</si>
  <si>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</si>
  <si>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</si>
  <si>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</si>
  <si>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</si>
  <si>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</si>
  <si>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</si>
  <si>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</si>
  <si>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</si>
  <si>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</si>
  <si>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</si>
  <si>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</si>
  <si>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</si>
  <si>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</si>
  <si>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</si>
  <si>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</si>
  <si>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</si>
  <si>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</si>
  <si>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</si>
  <si>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</si>
  <si>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</si>
  <si>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</si>
  <si>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</si>
  <si>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</si>
  <si>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</si>
  <si>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</si>
  <si>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</si>
  <si>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</si>
  <si>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</si>
  <si>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</si>
  <si>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</si>
  <si>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</si>
  <si>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</si>
  <si>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</si>
  <si>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</si>
  <si>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</si>
  <si>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</si>
  <si>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</si>
  <si>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</si>
  <si>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</si>
  <si>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</si>
  <si>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</si>
  <si>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</si>
  <si>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</si>
  <si>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</si>
  <si>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</si>
  <si>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</si>
  <si>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</si>
  <si>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</si>
  <si>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</si>
  <si>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</si>
  <si>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</si>
  <si>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</si>
  <si>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</si>
  <si>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</si>
  <si>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</si>
  <si>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</si>
  <si>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</si>
  <si>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</si>
  <si>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</si>
  <si>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</si>
  <si>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</si>
  <si>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</si>
  <si>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</si>
  <si>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</si>
  <si>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</si>
  <si>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</si>
  <si>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</si>
  <si>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</si>
  <si>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</si>
  <si>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</si>
  <si>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</si>
  <si>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</si>
  <si>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</si>
  <si>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</si>
  <si>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</si>
  <si>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</si>
  <si>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</si>
  <si>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</si>
  <si>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</si>
  <si>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</si>
  <si>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</si>
  <si>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</si>
  <si>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</si>
  <si>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</si>
  <si>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</si>
  <si>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</si>
  <si>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</si>
  <si>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</si>
  <si>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</si>
  <si>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</si>
  <si>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</si>
  <si>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</si>
  <si>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</si>
  <si>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</si>
  <si>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</si>
  <si>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</si>
  <si>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</si>
  <si>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</si>
  <si>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</si>
  <si>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</si>
  <si>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</si>
  <si>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</si>
  <si>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</si>
  <si>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</si>
  <si>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</si>
  <si>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</si>
  <si>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</si>
  <si>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</si>
  <si>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</si>
  <si>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</si>
  <si>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</si>
  <si>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</si>
  <si>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</si>
  <si>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</si>
  <si>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</si>
  <si>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</si>
  <si>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</si>
  <si>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</si>
  <si>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</si>
  <si>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</si>
  <si>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</si>
  <si>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</si>
  <si>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</si>
  <si>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</si>
  <si>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</si>
  <si>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</si>
  <si>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</si>
  <si>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</si>
  <si>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</si>
  <si>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</si>
  <si>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</si>
  <si>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</si>
  <si>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</si>
  <si>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</si>
  <si>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</si>
  <si>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</si>
  <si>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</si>
  <si>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</si>
  <si>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</si>
  <si>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</si>
  <si>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</si>
  <si>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</si>
  <si>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</si>
  <si>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</si>
  <si>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</si>
  <si>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</si>
  <si>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</si>
  <si>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</si>
  <si>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</si>
  <si>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</si>
  <si>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</si>
  <si>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</si>
  <si>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</si>
  <si>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</si>
  <si>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</si>
  <si>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</si>
  <si>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</si>
  <si>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</si>
  <si>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</si>
  <si>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</si>
  <si>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</si>
  <si>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</si>
  <si>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</si>
  <si>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</si>
  <si>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</si>
  <si>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</si>
  <si>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</si>
  <si>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</si>
  <si>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</si>
  <si>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</si>
  <si>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</si>
  <si>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</si>
  <si>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</si>
  <si>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</si>
  <si>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</si>
  <si>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</si>
  <si>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</si>
  <si>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</si>
  <si>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</si>
  <si>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</si>
  <si>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</si>
  <si>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</si>
  <si>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</si>
  <si>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</si>
  <si>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</si>
  <si>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</si>
  <si>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</si>
  <si>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</si>
  <si>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</si>
  <si>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</si>
  <si>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</si>
  <si>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</si>
  <si>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</si>
  <si>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</si>
  <si>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</si>
  <si>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</si>
  <si>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</si>
  <si>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</si>
  <si>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</si>
  <si>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</si>
  <si>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</si>
  <si>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</si>
  <si>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</si>
  <si>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</si>
  <si>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</si>
  <si>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</si>
  <si>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</si>
  <si>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</si>
  <si>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</si>
  <si>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</si>
  <si>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</si>
  <si>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</si>
  <si>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</si>
  <si>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</si>
  <si>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</si>
  <si>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</si>
  <si>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</si>
  <si>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</si>
  <si>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</si>
  <si>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</si>
  <si>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</si>
  <si>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</si>
  <si>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</si>
  <si>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</si>
  <si>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</si>
  <si>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</si>
  <si>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</si>
  <si>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</si>
  <si>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</si>
  <si>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</si>
  <si>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</si>
  <si>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</si>
  <si>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</si>
  <si>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</si>
  <si>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</si>
  <si>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</si>
  <si>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</si>
  <si>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</si>
  <si>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</si>
  <si>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</si>
  <si>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</si>
  <si>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</si>
  <si>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</si>
  <si>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</si>
  <si>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</si>
  <si>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</si>
  <si>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</si>
  <si>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</si>
  <si>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</si>
  <si>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</si>
  <si>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</si>
  <si>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</si>
  <si>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</si>
  <si>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</si>
  <si>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</si>
  <si>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</si>
  <si>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</si>
  <si>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</si>
  <si>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</si>
  <si>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</si>
  <si>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</si>
  <si>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</si>
  <si>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</si>
  <si>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</si>
  <si>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</si>
  <si>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</si>
  <si>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</si>
  <si>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</si>
  <si>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</si>
  <si>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</si>
  <si>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</si>
  <si>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</si>
  <si>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</si>
  <si>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</si>
  <si>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</si>
  <si>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</si>
  <si>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</si>
  <si>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</si>
  <si>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</si>
  <si>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</si>
  <si>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</si>
  <si>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</si>
  <si>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</si>
  <si>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</si>
  <si>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</si>
  <si>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</si>
  <si>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</si>
  <si>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</si>
  <si>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</si>
  <si>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</si>
  <si>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</si>
  <si>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</si>
  <si>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</si>
  <si>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</si>
  <si>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</si>
  <si>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</si>
  <si>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</si>
  <si>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</si>
  <si>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</si>
  <si>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</si>
  <si>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</si>
  <si>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</si>
  <si>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</si>
  <si>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</si>
  <si>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</si>
  <si>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</si>
  <si>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</si>
  <si>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</si>
  <si>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</si>
  <si>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</si>
  <si>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</si>
  <si>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</si>
  <si>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</si>
  <si>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</si>
  <si>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</si>
  <si>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</si>
  <si>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</si>
  <si>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</si>
  <si>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</si>
  <si>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</si>
  <si>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</si>
  <si>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</si>
  <si>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</si>
  <si>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</si>
  <si>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</si>
  <si>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</si>
  <si>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</si>
  <si>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</si>
  <si>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</si>
  <si>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</si>
  <si>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</si>
  <si>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</si>
  <si>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</si>
  <si>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</si>
  <si>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</si>
  <si>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</si>
  <si>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</si>
  <si>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</si>
  <si>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</si>
  <si>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</si>
  <si>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</si>
  <si>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</si>
  <si>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</si>
  <si>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</si>
  <si>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</si>
  <si>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</si>
  <si>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</si>
  <si>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</si>
  <si>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</si>
  <si>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</si>
  <si>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</si>
  <si>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</si>
  <si>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</si>
  <si>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</si>
  <si>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</si>
  <si>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</si>
  <si>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</si>
  <si>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</si>
  <si>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</si>
  <si>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</si>
  <si>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</si>
  <si>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</si>
  <si>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</si>
  <si>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</si>
  <si>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</si>
  <si>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</si>
  <si>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</si>
  <si>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</si>
  <si>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</si>
  <si>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</si>
  <si>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</si>
  <si>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</si>
  <si>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</si>
  <si>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</si>
  <si>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</si>
  <si>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</si>
  <si>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</si>
  <si>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</si>
  <si>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</si>
  <si>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</si>
  <si>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</si>
  <si>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</si>
  <si>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</si>
  <si>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</si>
  <si>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</si>
  <si>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</si>
  <si>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</si>
  <si>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</si>
  <si>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</si>
  <si>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</si>
  <si>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</si>
  <si>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</si>
  <si>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</si>
  <si>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</si>
  <si>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</si>
  <si>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</si>
  <si>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</si>
  <si>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</si>
  <si>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</si>
  <si>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</si>
  <si>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</si>
  <si>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</si>
  <si>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</si>
  <si>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</si>
  <si>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</si>
  <si>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</si>
  <si>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</si>
  <si>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</si>
  <si>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</si>
  <si>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</si>
  <si>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</si>
  <si>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</si>
  <si>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</si>
  <si>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</si>
  <si>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</si>
  <si>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</si>
  <si>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</si>
  <si>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</si>
  <si>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</si>
  <si>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</si>
  <si>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</si>
  <si>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</si>
  <si>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</si>
  <si>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</si>
  <si>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</si>
  <si>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</si>
  <si>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</si>
  <si>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</si>
  <si>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</si>
  <si>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</si>
  <si>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</si>
  <si>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</si>
  <si>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</si>
  <si>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</si>
  <si>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</si>
  <si>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</si>
  <si>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</si>
  <si>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</si>
  <si>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</si>
  <si>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</si>
  <si>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</si>
  <si>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</si>
  <si>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</si>
  <si>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</si>
  <si>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</si>
  <si>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</si>
  <si>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</si>
  <si>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</si>
  <si>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</si>
  <si>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</si>
  <si>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</si>
  <si>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</si>
  <si>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</si>
  <si>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</si>
  <si>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</si>
  <si>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</si>
  <si>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</si>
  <si>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</si>
  <si>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</si>
  <si>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</si>
  <si>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</si>
  <si>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</si>
  <si>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</si>
  <si>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</si>
  <si>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</si>
  <si>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</si>
  <si>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</si>
  <si>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</si>
  <si>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</si>
  <si>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</si>
  <si>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</si>
  <si>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</si>
  <si>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</si>
  <si>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</si>
  <si>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</si>
  <si>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</si>
  <si>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</si>
  <si>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</si>
  <si>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</si>
  <si>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</si>
  <si>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</si>
  <si>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</si>
  <si>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</si>
  <si>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</si>
  <si>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</si>
  <si>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</si>
  <si>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</si>
  <si>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</si>
  <si>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</si>
  <si>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</si>
  <si>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</si>
  <si>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</si>
  <si>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</si>
  <si>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</si>
  <si>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</si>
  <si>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</si>
  <si>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</si>
  <si>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</si>
  <si>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</si>
  <si>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</si>
  <si>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</si>
  <si>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</si>
  <si>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</si>
  <si>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</si>
  <si>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</si>
  <si>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</si>
  <si>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</si>
  <si>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</si>
  <si>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</si>
  <si>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</si>
  <si>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</si>
  <si>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</si>
  <si>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</si>
  <si>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</si>
  <si>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</si>
  <si>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</si>
  <si>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</si>
  <si>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</si>
  <si>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</si>
  <si>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</si>
  <si>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</si>
  <si>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</si>
  <si>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</si>
  <si>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</si>
  <si>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</si>
  <si>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</si>
  <si>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</si>
  <si>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</si>
  <si>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</si>
  <si>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</si>
  <si>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</si>
  <si>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</si>
  <si>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</si>
  <si>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</si>
  <si>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</si>
  <si>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</si>
  <si>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</si>
  <si>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</si>
  <si>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</si>
  <si>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</si>
  <si>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</si>
  <si>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</si>
  <si>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</si>
  <si>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</si>
  <si>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</si>
  <si>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</si>
  <si>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</si>
  <si>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</si>
  <si>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</si>
  <si>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</si>
  <si>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</si>
  <si>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</si>
  <si>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</si>
  <si>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</si>
  <si>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</si>
  <si>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</si>
  <si>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</si>
  <si>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</si>
  <si>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</si>
  <si>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</si>
  <si>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</si>
  <si>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</si>
  <si>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</si>
  <si>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</si>
  <si>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</si>
  <si>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</si>
  <si>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</si>
  <si>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</si>
  <si>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</si>
  <si>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</si>
  <si>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</si>
  <si>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</si>
  <si>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</si>
  <si>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</si>
  <si>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</si>
  <si>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</si>
  <si>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</si>
  <si>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</si>
  <si>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</si>
  <si>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</si>
  <si>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</si>
  <si>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</si>
  <si>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</si>
  <si>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</si>
  <si>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</si>
  <si>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</si>
  <si>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</si>
  <si>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</si>
  <si>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</si>
  <si>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</si>
  <si>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</si>
  <si>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</si>
  <si>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</si>
  <si>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</si>
  <si>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</si>
  <si>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</si>
  <si>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</si>
  <si>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</si>
  <si>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</si>
  <si>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</si>
  <si>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</si>
  <si>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</si>
  <si>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</si>
  <si>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</si>
  <si>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</si>
  <si>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</si>
  <si>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</si>
  <si>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</si>
  <si>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</si>
  <si>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</si>
  <si>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</si>
  <si>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</si>
  <si>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</si>
  <si>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</si>
  <si>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</si>
  <si>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</si>
  <si>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</si>
  <si>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</si>
  <si>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</si>
  <si>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</si>
  <si>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</si>
  <si>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</si>
  <si>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</si>
  <si>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</si>
  <si>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</si>
  <si>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</si>
  <si>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</si>
  <si>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</si>
  <si>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</si>
  <si>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</si>
  <si>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</si>
  <si>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</si>
  <si>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</si>
  <si>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</si>
  <si>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</si>
  <si>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</si>
  <si>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</si>
  <si>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</si>
  <si>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</si>
  <si>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</si>
  <si>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</si>
  <si>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</si>
  <si>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</si>
  <si>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</si>
  <si>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</si>
  <si>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</si>
  <si>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</si>
  <si>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</si>
  <si>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</si>
  <si>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</si>
  <si>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</si>
  <si>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</si>
  <si>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</si>
  <si>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</si>
  <si>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</si>
  <si>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</si>
  <si>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</si>
  <si>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</si>
  <si>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</si>
  <si>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</si>
  <si>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</si>
  <si>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</si>
  <si>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</si>
  <si>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</si>
  <si>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</si>
  <si>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</si>
  <si>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</si>
  <si>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</si>
  <si>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</si>
  <si>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</si>
  <si>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</si>
  <si>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</si>
  <si>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</si>
  <si>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</si>
  <si>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</si>
  <si>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</si>
  <si>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</si>
  <si>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</si>
  <si>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</si>
  <si>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</si>
  <si>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</si>
  <si>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</si>
  <si>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</si>
  <si>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</si>
  <si>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</si>
  <si>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</si>
  <si>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</si>
  <si>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</si>
  <si>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</si>
  <si>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</si>
  <si>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</si>
  <si>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</si>
  <si>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</si>
  <si>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</si>
  <si>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</si>
  <si>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</si>
  <si>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</si>
  <si>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</si>
  <si>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</si>
  <si>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</si>
  <si>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</si>
  <si>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</si>
  <si>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</si>
  <si>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</si>
  <si>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</si>
  <si>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</si>
  <si>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</si>
  <si>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</si>
  <si>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</si>
  <si>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</si>
  <si>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</si>
  <si>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</si>
  <si>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</si>
  <si>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</si>
  <si>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</si>
  <si>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</si>
  <si>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</si>
  <si>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</si>
  <si>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</si>
  <si>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</si>
  <si>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</si>
  <si>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</si>
  <si>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</si>
  <si>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</si>
  <si>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</si>
  <si>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</si>
  <si>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</si>
  <si>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</si>
  <si>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</si>
  <si>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</si>
  <si>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</si>
  <si>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</si>
  <si>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</si>
  <si>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</si>
  <si>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</si>
  <si>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</si>
  <si>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</si>
  <si>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</si>
  <si>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</si>
  <si>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</si>
  <si>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</si>
  <si>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</si>
  <si>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</si>
  <si>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</si>
  <si>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</si>
  <si>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</si>
  <si>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</si>
  <si>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</si>
  <si>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</si>
  <si>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</si>
  <si>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</si>
  <si>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</si>
  <si>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</si>
  <si>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</si>
  <si>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</si>
  <si>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</si>
  <si>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</si>
  <si>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</si>
  <si>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</si>
  <si>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</si>
  <si>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</si>
  <si>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</si>
  <si>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</si>
  <si>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</si>
  <si>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</si>
  <si>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</si>
  <si>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</si>
  <si>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</si>
  <si>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</si>
  <si>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</si>
  <si>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</si>
  <si>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</si>
  <si>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</si>
  <si>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</si>
  <si>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</si>
  <si>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</si>
  <si>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</si>
  <si>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</si>
  <si>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</si>
  <si>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</si>
  <si>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</si>
  <si>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</si>
  <si>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</si>
  <si>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</si>
  <si>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</si>
  <si>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</si>
  <si>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</si>
  <si>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</si>
  <si>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</si>
  <si>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</si>
  <si>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</si>
  <si>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</si>
  <si>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</si>
  <si>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</si>
  <si>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</si>
  <si>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</si>
  <si>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</si>
  <si>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</si>
  <si>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</si>
  <si>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</si>
  <si>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</si>
  <si>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</si>
  <si>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</si>
  <si>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</si>
  <si>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</si>
  <si>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</si>
  <si>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</si>
  <si>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</si>
  <si>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</si>
  <si>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</si>
  <si>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</si>
  <si>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</si>
  <si>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</si>
  <si>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</si>
  <si>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</si>
  <si>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</si>
  <si>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</si>
  <si>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</si>
  <si>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</si>
  <si>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</si>
  <si>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</si>
  <si>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</si>
  <si>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</si>
  <si>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</si>
  <si>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</si>
  <si>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</si>
  <si>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</si>
  <si>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</si>
  <si>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</si>
  <si>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</si>
  <si>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</si>
  <si>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</si>
  <si>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</si>
  <si>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</si>
  <si>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</si>
  <si>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</si>
  <si>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</si>
  <si>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</si>
  <si>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</si>
  <si>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</si>
  <si>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</si>
  <si>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</si>
  <si>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</si>
  <si>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</si>
  <si>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</si>
  <si>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</si>
  <si>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</si>
  <si>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</si>
  <si>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</si>
  <si>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</si>
  <si>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</si>
  <si>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</si>
  <si>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</si>
  <si>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</si>
  <si>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</si>
  <si>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</si>
  <si>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</si>
  <si>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</si>
  <si>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</si>
  <si>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</si>
  <si>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</si>
  <si>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</si>
  <si>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</si>
  <si>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</si>
  <si>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</si>
  <si>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</si>
  <si>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</si>
  <si>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</si>
  <si>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</si>
  <si>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</si>
  <si>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</si>
  <si>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</si>
  <si>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</si>
  <si>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</si>
  <si>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</si>
  <si>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</si>
  <si>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</si>
  <si>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</si>
  <si>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</si>
  <si>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</si>
  <si>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</si>
  <si>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</si>
  <si>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</si>
  <si>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</si>
  <si>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</si>
  <si>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</si>
  <si>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</si>
  <si>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</si>
  <si>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</si>
  <si>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</si>
  <si>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</si>
  <si>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</si>
  <si>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</si>
  <si>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</si>
  <si>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</si>
  <si>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</si>
  <si>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</si>
  <si>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</si>
  <si>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</si>
  <si>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</si>
  <si>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</si>
  <si>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</si>
  <si>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</si>
  <si>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</si>
  <si>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</si>
  <si>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</si>
  <si>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</si>
  <si>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</si>
  <si>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</si>
  <si>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</si>
  <si>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</si>
  <si>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</si>
  <si>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</si>
  <si>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</si>
  <si>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</si>
  <si>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</si>
  <si>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</si>
  <si>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</si>
  <si>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</si>
  <si>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</si>
  <si>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</si>
  <si>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</si>
  <si>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</si>
  <si>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</si>
  <si>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</si>
  <si>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</si>
  <si>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</si>
  <si>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</si>
  <si>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</si>
  <si>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</si>
  <si>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</si>
  <si>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</si>
  <si>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</si>
  <si>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</si>
  <si>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</si>
  <si>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</si>
  <si>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</si>
  <si>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</si>
  <si>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</si>
  <si>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</si>
  <si>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</si>
  <si>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</si>
  <si>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</si>
  <si>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</si>
  <si>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</si>
  <si>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</si>
  <si>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</si>
  <si>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</si>
  <si>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</si>
  <si>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</si>
  <si>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</si>
  <si>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</si>
  <si>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</si>
  <si>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</si>
  <si>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</si>
  <si>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</si>
  <si>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</si>
  <si>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</si>
  <si>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</si>
  <si>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</si>
  <si>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</si>
  <si>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</si>
  <si>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</si>
  <si>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</si>
  <si>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</si>
  <si>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</si>
  <si>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</si>
  <si>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</si>
  <si>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</si>
  <si>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</si>
  <si>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</si>
  <si>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</si>
  <si>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</si>
  <si>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</si>
  <si>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</si>
  <si>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</si>
  <si>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</si>
  <si>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</si>
  <si>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</si>
  <si>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</si>
  <si>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</si>
  <si>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</si>
  <si>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</si>
  <si>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</si>
  <si>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</si>
  <si>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</si>
  <si>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</si>
  <si>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</si>
  <si>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</si>
  <si>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</si>
  <si>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</si>
  <si>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</si>
  <si>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</si>
  <si>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</si>
  <si>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</si>
  <si>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</si>
  <si>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</si>
  <si>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</si>
  <si>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</si>
  <si>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</si>
  <si>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</si>
  <si>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</si>
  <si>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</si>
  <si>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</si>
  <si>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</si>
  <si>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</si>
  <si>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</si>
  <si>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</si>
  <si>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</si>
  <si>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</si>
  <si>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</si>
  <si>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</si>
  <si>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</si>
  <si>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</si>
  <si>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</si>
  <si>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</si>
  <si>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</si>
  <si>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</si>
  <si>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</si>
  <si>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</si>
  <si>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</si>
  <si>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</si>
  <si>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</si>
  <si>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</si>
  <si>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</si>
  <si>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</si>
  <si>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</si>
  <si>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</si>
  <si>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</si>
  <si>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</si>
  <si>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</si>
  <si>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</si>
  <si>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</si>
  <si>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</si>
  <si>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</si>
  <si>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</si>
  <si>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</si>
  <si>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</si>
  <si>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</si>
  <si>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</si>
  <si>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</si>
  <si>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</si>
  <si>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</si>
  <si>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</si>
  <si>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</si>
  <si>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</si>
  <si>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</si>
  <si>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</si>
  <si>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</si>
  <si>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</si>
  <si>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</si>
  <si>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</si>
  <si>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</si>
  <si>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</si>
  <si>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</si>
  <si>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</si>
  <si>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</si>
  <si>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</si>
  <si>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</si>
  <si>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</si>
  <si>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</si>
  <si>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</si>
  <si>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</si>
  <si>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</si>
  <si>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</si>
  <si>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</si>
  <si>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</si>
  <si>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</si>
  <si>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</si>
  <si>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</si>
  <si>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</si>
  <si>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</si>
  <si>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</si>
  <si>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</si>
  <si>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</si>
  <si>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</si>
  <si>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</si>
  <si>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</si>
  <si>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</si>
  <si>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</si>
  <si>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</si>
  <si>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</si>
  <si>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</si>
  <si>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</si>
  <si>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</si>
  <si>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</si>
  <si>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</si>
  <si>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</si>
  <si>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</si>
  <si>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</si>
  <si>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</si>
  <si>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</si>
  <si>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</si>
  <si>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</si>
  <si>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</si>
  <si>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</si>
  <si>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</si>
  <si>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</si>
  <si>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</si>
  <si>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</si>
  <si>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</si>
  <si>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</si>
  <si>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</si>
  <si>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</si>
  <si>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</si>
  <si>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</si>
  <si>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</si>
  <si>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</si>
  <si>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</si>
  <si>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</si>
  <si>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</si>
  <si>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</si>
  <si>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</si>
  <si>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</si>
  <si>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</si>
  <si>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</si>
  <si>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</si>
  <si>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</si>
  <si>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</si>
  <si>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</si>
  <si>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</si>
  <si>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</si>
  <si>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</si>
  <si>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</si>
  <si>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</si>
  <si>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</si>
  <si>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</si>
  <si>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</si>
  <si>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</si>
  <si>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</si>
  <si>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</si>
  <si>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</si>
  <si>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</si>
  <si>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</si>
  <si>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</si>
  <si>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</si>
  <si>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</si>
  <si>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</si>
  <si>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</si>
  <si>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</si>
  <si>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</si>
  <si>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</si>
  <si>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</si>
  <si>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</si>
  <si>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</si>
  <si>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</si>
  <si>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</si>
  <si>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</si>
  <si>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</si>
  <si>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</si>
  <si>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</si>
  <si>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</si>
  <si>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</si>
  <si>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</si>
  <si>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</si>
  <si>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</si>
  <si>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</si>
  <si>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</si>
  <si>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</si>
  <si>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</si>
  <si>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</si>
  <si>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</si>
  <si>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</si>
  <si>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</si>
  <si>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</si>
  <si>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</si>
  <si>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</si>
  <si>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</si>
  <si>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</si>
  <si>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</si>
  <si>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</si>
  <si>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</si>
  <si>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</si>
  <si>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</si>
  <si>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</si>
  <si>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</si>
  <si>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</si>
  <si>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</si>
  <si>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</si>
  <si>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</si>
  <si>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</si>
  <si>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</si>
  <si>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</si>
  <si>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</si>
  <si>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</si>
  <si>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</si>
  <si>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</si>
  <si>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</si>
  <si>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</si>
  <si>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</si>
  <si>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</si>
  <si>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</si>
  <si>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</si>
  <si>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</si>
  <si>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</si>
  <si>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</si>
  <si>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</si>
  <si>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</si>
  <si>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</si>
  <si>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</si>
  <si>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</si>
  <si>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</si>
  <si>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</si>
  <si>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</si>
  <si>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</si>
  <si>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</si>
  <si>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</si>
  <si>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</si>
  <si>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</si>
  <si>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</si>
  <si>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</si>
  <si>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</si>
  <si>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</si>
  <si>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</si>
  <si>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</si>
  <si>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</si>
  <si>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</si>
  <si>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</si>
  <si>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</si>
  <si>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</si>
  <si>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</si>
  <si>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</si>
  <si>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</si>
  <si>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</si>
  <si>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</si>
  <si>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</si>
  <si>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</si>
  <si>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</si>
  <si>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</si>
  <si>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</si>
  <si>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</si>
  <si>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</si>
  <si>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</si>
  <si>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</si>
  <si>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</si>
  <si>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</si>
  <si>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</si>
  <si>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</si>
  <si>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</si>
  <si>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</si>
  <si>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</si>
  <si>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</si>
  <si>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</si>
  <si>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</si>
  <si>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</si>
  <si>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</si>
  <si>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</si>
  <si>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</si>
  <si>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</si>
  <si>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</si>
  <si>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</si>
  <si>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</si>
  <si>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</si>
  <si>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</si>
  <si>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</si>
  <si>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</si>
  <si>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</si>
  <si>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</si>
  <si>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</si>
  <si>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</si>
  <si>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</si>
  <si>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</si>
  <si>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</si>
  <si>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</si>
  <si>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</si>
  <si>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</si>
  <si>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</si>
  <si>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</si>
  <si>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</si>
  <si>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</si>
  <si>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</si>
  <si>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</si>
  <si>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</si>
  <si>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</si>
  <si>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</si>
  <si>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</si>
  <si>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</si>
  <si>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</si>
  <si>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</si>
  <si>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</si>
  <si>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</si>
  <si>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</si>
  <si>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</si>
  <si>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</si>
  <si>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</si>
  <si>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</si>
  <si>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</si>
  <si>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</si>
  <si>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</si>
  <si>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</si>
  <si>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</si>
  <si>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</si>
  <si>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</si>
  <si>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</si>
  <si>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</si>
  <si>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</si>
  <si>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</si>
  <si>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</si>
  <si>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</si>
  <si>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</si>
  <si>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</si>
  <si>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</si>
  <si>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</si>
  <si>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</si>
  <si>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</si>
  <si>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</si>
  <si>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</si>
  <si>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</si>
  <si>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</si>
  <si>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</si>
  <si>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</si>
  <si>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</si>
  <si>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</si>
  <si>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</si>
  <si>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</si>
  <si>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</si>
  <si>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</si>
  <si>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</si>
  <si>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</si>
  <si>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</si>
  <si>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</si>
  <si>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</si>
  <si>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</si>
  <si>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</si>
  <si>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</si>
  <si>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</si>
  <si>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</si>
  <si>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</si>
  <si>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</si>
  <si>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</si>
  <si>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</si>
  <si>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</si>
  <si>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</si>
  <si>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</si>
  <si>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</si>
  <si>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</si>
  <si>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</si>
  <si>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</si>
  <si>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</si>
  <si>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</si>
  <si>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</si>
  <si>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</si>
  <si>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</si>
  <si>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</si>
  <si>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</si>
  <si>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</si>
  <si>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</si>
  <si>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</si>
  <si>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</si>
  <si>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</si>
  <si>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</si>
  <si>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</si>
  <si>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</si>
  <si>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</si>
  <si>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</si>
  <si>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</si>
  <si>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</si>
  <si>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</si>
  <si>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</si>
  <si>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</si>
  <si>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</si>
  <si>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</si>
  <si>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</si>
  <si>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</si>
  <si>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</si>
  <si>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</si>
  <si>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</si>
  <si>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</si>
  <si>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</si>
  <si>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</si>
  <si>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</si>
  <si>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</si>
  <si>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</si>
  <si>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</si>
  <si>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</si>
  <si>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</si>
  <si>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</si>
  <si>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</si>
  <si>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</si>
  <si>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</si>
  <si>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</si>
  <si>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</si>
  <si>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</si>
  <si>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</si>
  <si>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</si>
  <si>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</si>
  <si>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</si>
  <si>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</si>
  <si>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</si>
  <si>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</si>
  <si>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</si>
  <si>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</si>
  <si>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</si>
  <si>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</si>
  <si>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</si>
  <si>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</si>
  <si>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</si>
  <si>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</si>
  <si>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</si>
  <si>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</si>
  <si>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</si>
  <si>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</si>
  <si>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</si>
  <si>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</si>
  <si>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</si>
  <si>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</si>
  <si>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</si>
  <si>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</si>
  <si>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</si>
  <si>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</si>
  <si>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</si>
  <si>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</si>
  <si>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</si>
  <si>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</si>
  <si>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</si>
  <si>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</si>
  <si>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</si>
  <si>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</si>
  <si>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</si>
  <si>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</si>
  <si>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</si>
  <si>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</si>
  <si>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</si>
  <si>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</si>
  <si>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</si>
  <si>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</si>
  <si>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</si>
  <si>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</si>
  <si>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</si>
  <si>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</si>
  <si>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</si>
  <si>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</si>
  <si>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</si>
  <si>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</si>
  <si>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</si>
  <si>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</si>
  <si>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</si>
  <si>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</si>
  <si>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</si>
  <si>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</si>
  <si>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</si>
  <si>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</si>
  <si>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</si>
  <si>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</si>
  <si>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</si>
  <si>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</si>
  <si>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</si>
  <si>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</si>
  <si>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</si>
  <si>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</si>
  <si>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</si>
  <si>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</si>
  <si>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</si>
  <si>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</si>
  <si>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</si>
  <si>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</si>
  <si>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</si>
  <si>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</si>
  <si>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</si>
  <si>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</si>
  <si>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</si>
  <si>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</si>
  <si>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</si>
  <si>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</si>
  <si>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</si>
  <si>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</si>
  <si>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</si>
  <si>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</si>
  <si>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</si>
  <si>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</si>
  <si>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</si>
  <si>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</si>
  <si>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</si>
  <si>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</si>
  <si>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</si>
  <si>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</si>
  <si>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</si>
  <si>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</si>
  <si>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</si>
  <si>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</si>
  <si>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</si>
  <si>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</si>
  <si>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</si>
  <si>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</si>
  <si>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</si>
  <si>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</si>
  <si>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</si>
  <si>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</si>
  <si>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</si>
  <si>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</si>
  <si>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</si>
  <si>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</si>
  <si>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</si>
  <si>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</si>
  <si>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</si>
  <si>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</si>
  <si>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</si>
  <si>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</si>
  <si>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</si>
  <si>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</si>
  <si>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</si>
  <si>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</si>
  <si>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</si>
  <si>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</si>
  <si>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</si>
  <si>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</si>
  <si>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</si>
  <si>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</si>
  <si>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</si>
  <si>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</si>
  <si>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</si>
  <si>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</si>
  <si>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</si>
  <si>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</si>
  <si>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</si>
  <si>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</si>
  <si>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</si>
  <si>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</si>
  <si>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</si>
  <si>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</si>
  <si>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</si>
  <si>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</si>
  <si>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</si>
  <si>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</si>
  <si>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</si>
  <si>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</si>
  <si>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</si>
  <si>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</si>
  <si>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</si>
  <si>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</si>
  <si>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</si>
  <si>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</si>
  <si>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</si>
  <si>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</si>
  <si>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</si>
  <si>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</si>
  <si>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</si>
  <si>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</si>
  <si>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</si>
  <si>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</si>
  <si>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</si>
  <si>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</si>
  <si>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</si>
  <si>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</si>
  <si>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</si>
  <si>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</si>
  <si>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</si>
  <si>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</si>
  <si>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</si>
  <si>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</si>
  <si>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</si>
  <si>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</si>
  <si>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</si>
  <si>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</si>
  <si>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</si>
  <si>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</si>
  <si>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</si>
  <si>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</si>
  <si>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</si>
  <si>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</si>
  <si>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</si>
  <si>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</si>
  <si>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</si>
  <si>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</si>
  <si>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</si>
  <si>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</si>
  <si>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</si>
  <si>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</si>
  <si>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</si>
  <si>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</si>
  <si>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</si>
  <si>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</si>
  <si>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</si>
  <si>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</si>
  <si>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</si>
  <si>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</si>
  <si>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</si>
  <si>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</si>
  <si>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</si>
  <si>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</si>
  <si>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</si>
  <si>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</si>
  <si>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</si>
  <si>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</si>
  <si>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</si>
  <si>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</si>
  <si>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</si>
  <si>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</si>
  <si>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</si>
  <si>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</si>
  <si>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</si>
  <si>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</si>
  <si>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</si>
  <si>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</si>
  <si>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</si>
  <si>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</si>
  <si>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</si>
  <si>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</si>
  <si>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</si>
  <si>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</si>
  <si>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</si>
  <si>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</si>
  <si>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</si>
  <si>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</si>
  <si>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</si>
  <si>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</si>
  <si>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</si>
  <si>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</si>
  <si>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</si>
  <si>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</si>
  <si>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</si>
  <si>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</si>
  <si>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</si>
  <si>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</si>
  <si>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</si>
  <si>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</si>
  <si>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</si>
  <si>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</si>
  <si>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</si>
  <si>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</si>
  <si>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</si>
  <si>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</si>
  <si>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</si>
  <si>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</si>
  <si>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</si>
  <si>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</si>
  <si>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</si>
  <si>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</si>
  <si>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</si>
  <si>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</si>
  <si>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</si>
  <si>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</si>
  <si>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</si>
  <si>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</si>
  <si>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</si>
  <si>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</si>
  <si>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</si>
  <si>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</si>
  <si>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</si>
  <si>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</si>
  <si>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</si>
  <si>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</si>
  <si>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</si>
  <si>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</si>
  <si>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</si>
  <si>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</si>
  <si>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</si>
  <si>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</si>
  <si>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</si>
  <si>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</si>
  <si>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</si>
  <si>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</si>
  <si>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</si>
  <si>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</si>
  <si>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</si>
  <si>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</si>
  <si>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</si>
  <si>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</si>
  <si>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</si>
  <si>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</si>
  <si>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</si>
  <si>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</si>
  <si>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</si>
  <si>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</si>
  <si>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</si>
  <si>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</si>
  <si>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</si>
  <si>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</si>
  <si>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</si>
  <si>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</si>
  <si>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</si>
  <si>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</si>
  <si>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</si>
  <si>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</si>
  <si>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</si>
  <si>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</si>
  <si>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</si>
  <si>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</si>
  <si>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</si>
  <si>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</si>
  <si>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</si>
  <si>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</si>
  <si>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</si>
  <si>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</si>
  <si>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</si>
  <si>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</si>
  <si>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</si>
  <si>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</si>
  <si>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</si>
  <si>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</si>
  <si>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</si>
  <si>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</si>
  <si>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</si>
  <si>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</si>
  <si>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</si>
  <si>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</si>
  <si>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</si>
  <si>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</si>
  <si>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</si>
  <si>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</si>
  <si>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</si>
  <si>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</si>
  <si>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</si>
  <si>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</si>
  <si>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</si>
  <si>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</si>
  <si>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</si>
  <si>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</si>
  <si>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</si>
  <si>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</si>
  <si>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</si>
  <si>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</si>
  <si>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</si>
  <si>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</si>
  <si>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</si>
  <si>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</si>
  <si>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</si>
  <si>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</si>
  <si>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</si>
  <si>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</si>
  <si>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</si>
  <si>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</si>
  <si>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</si>
  <si>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</si>
  <si>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</si>
  <si>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</si>
  <si>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</si>
  <si>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</si>
  <si>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</si>
  <si>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</si>
  <si>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</si>
  <si>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</si>
  <si>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</si>
  <si>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</si>
  <si>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</si>
  <si>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</si>
  <si>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</si>
  <si>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</si>
  <si>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</si>
  <si>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</si>
  <si>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</si>
  <si>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</si>
  <si>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</si>
  <si>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</si>
  <si>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</si>
  <si>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</si>
  <si>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</si>
  <si>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</si>
  <si>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</si>
  <si>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</si>
  <si>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</si>
  <si>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</si>
  <si>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</si>
  <si>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</si>
  <si>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</si>
  <si>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</si>
  <si>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</si>
  <si>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</si>
  <si>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</si>
  <si>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</si>
  <si>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</si>
  <si>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</si>
  <si>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</si>
  <si>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</si>
  <si>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</si>
  <si>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</si>
  <si>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</si>
  <si>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</si>
  <si>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</si>
  <si>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</si>
  <si>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</si>
  <si>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</si>
  <si>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</si>
  <si>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</si>
  <si>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</si>
  <si>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</si>
  <si>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</si>
  <si>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</si>
  <si>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</si>
  <si>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</si>
  <si>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</si>
  <si>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</si>
  <si>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</si>
  <si>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</si>
  <si>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</si>
  <si>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</si>
  <si>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</si>
  <si>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</si>
  <si>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</si>
  <si>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</si>
  <si>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</si>
  <si>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</si>
  <si>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</si>
  <si>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</si>
  <si>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</si>
  <si>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</si>
  <si>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</si>
  <si>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</si>
  <si>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</si>
  <si>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</si>
  <si>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</si>
  <si>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</si>
  <si>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</si>
  <si>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</si>
  <si>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</si>
  <si>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</si>
  <si>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</si>
  <si>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</si>
  <si>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</si>
  <si>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</si>
  <si>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</si>
  <si>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</si>
  <si>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</si>
  <si>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</si>
  <si>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</si>
  <si>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</si>
  <si>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</si>
  <si>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</si>
  <si>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</si>
  <si>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</si>
  <si>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</si>
  <si>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</si>
  <si>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</si>
  <si>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</si>
  <si>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</si>
  <si>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</si>
  <si>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</si>
  <si>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</si>
  <si>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</si>
  <si>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</si>
  <si>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</si>
  <si>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</si>
  <si>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</si>
  <si>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</si>
  <si>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</si>
  <si>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</si>
  <si>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</si>
  <si>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</si>
  <si>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</si>
  <si>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</si>
  <si>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</si>
  <si>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</si>
  <si>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</si>
  <si>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</si>
  <si>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</si>
  <si>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</si>
  <si>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</si>
  <si>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</si>
  <si>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</si>
  <si>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</si>
  <si>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</si>
  <si>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</si>
  <si>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</si>
  <si>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</si>
  <si>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</si>
  <si>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</si>
  <si>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</si>
  <si>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</si>
  <si>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</si>
  <si>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</si>
  <si>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</si>
  <si>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</si>
  <si>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</si>
  <si>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</si>
  <si>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</si>
  <si>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</si>
  <si>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</si>
  <si>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</si>
  <si>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</si>
  <si>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</si>
  <si>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</si>
  <si>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</si>
  <si>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</si>
  <si>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</si>
  <si>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</si>
  <si>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</si>
  <si>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</si>
  <si>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</si>
  <si>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</si>
  <si>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</si>
  <si>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</si>
  <si>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</si>
  <si>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</si>
  <si>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</si>
  <si>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</si>
  <si>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</si>
  <si>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</si>
  <si>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</si>
  <si>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</si>
  <si>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</si>
  <si>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</si>
  <si>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</si>
  <si>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</si>
  <si>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</si>
  <si>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</si>
  <si>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</si>
  <si>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</si>
  <si>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</si>
  <si>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</si>
  <si>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</si>
  <si>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</si>
  <si>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</si>
  <si>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</si>
  <si>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</si>
  <si>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</si>
  <si>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</si>
  <si>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</si>
  <si>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</si>
  <si>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</si>
  <si>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</si>
  <si>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</si>
  <si>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</si>
  <si>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</si>
  <si>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</si>
  <si>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</si>
  <si>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</si>
  <si>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</si>
  <si>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</si>
  <si>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</si>
  <si>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</si>
  <si>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</si>
  <si>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</si>
  <si>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</si>
  <si>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</si>
  <si>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</si>
  <si>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</si>
  <si>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</si>
  <si>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</si>
  <si>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</si>
  <si>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</si>
  <si>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</si>
  <si>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</si>
  <si>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</si>
  <si>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</si>
  <si>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</si>
  <si>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</si>
  <si>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</si>
  <si>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</si>
  <si>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</si>
  <si>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</si>
  <si>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</si>
  <si>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</si>
  <si>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</si>
  <si>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</si>
  <si>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</si>
  <si>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</si>
  <si>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</si>
  <si>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</si>
  <si>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</si>
  <si>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</si>
  <si>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</si>
  <si>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</si>
  <si>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</si>
  <si>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</si>
  <si>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</si>
  <si>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</si>
  <si>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</si>
  <si>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</si>
  <si>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</si>
  <si>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</si>
  <si>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</si>
  <si>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</si>
  <si>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</si>
  <si>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</si>
  <si>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</si>
  <si>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</si>
  <si>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</si>
  <si>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</si>
  <si>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</si>
  <si>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</si>
  <si>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</si>
  <si>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</si>
  <si>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</si>
  <si>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</si>
  <si>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</si>
  <si>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</si>
  <si>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</si>
  <si>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</si>
  <si>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</si>
  <si>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</si>
  <si>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</si>
  <si>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</si>
  <si>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</si>
  <si>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</si>
  <si>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</si>
  <si>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</si>
  <si>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</si>
  <si>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</si>
  <si>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</si>
  <si>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</si>
  <si>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</si>
  <si>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</si>
  <si>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</si>
  <si>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</si>
  <si>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</si>
  <si>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</si>
  <si>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</si>
  <si>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</si>
  <si>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</si>
  <si>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</si>
  <si>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</si>
  <si>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</si>
  <si>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</si>
  <si>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</si>
  <si>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</si>
  <si>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</si>
  <si>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</si>
  <si>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</si>
  <si>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</si>
  <si>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</si>
  <si>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</si>
  <si>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</si>
  <si>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</si>
  <si>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</si>
  <si>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</si>
  <si>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</si>
  <si>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</si>
  <si>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</si>
  <si>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</si>
  <si>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</si>
  <si>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</si>
  <si>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</si>
  <si>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</si>
  <si>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</si>
  <si>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</si>
  <si>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</si>
  <si>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</si>
  <si>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</si>
  <si>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</si>
  <si>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</si>
  <si>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</si>
  <si>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</si>
  <si>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</si>
  <si>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</si>
  <si>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</si>
  <si>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</si>
  <si>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</si>
  <si>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</si>
  <si>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</si>
  <si>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</si>
  <si>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</si>
  <si>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</si>
  <si>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</si>
  <si>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</si>
  <si>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</si>
  <si>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</si>
  <si>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</si>
  <si>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</si>
  <si>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</si>
  <si>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</si>
  <si>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</si>
  <si>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</si>
  <si>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</si>
  <si>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</si>
  <si>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</si>
  <si>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</si>
  <si>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</si>
  <si>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</si>
  <si>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</si>
  <si>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</si>
  <si>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</si>
  <si>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</si>
  <si>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</si>
  <si>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</si>
  <si>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</si>
  <si>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</si>
  <si>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</si>
  <si>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</si>
  <si>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</si>
  <si>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</si>
  <si>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</si>
  <si>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</si>
  <si>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</si>
  <si>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</si>
  <si>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</si>
  <si>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</si>
  <si>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</si>
  <si>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</si>
  <si>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</si>
  <si>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</si>
  <si>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</si>
  <si>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</si>
  <si>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</si>
  <si>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</si>
  <si>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</si>
  <si>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</si>
  <si>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</si>
  <si>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</si>
  <si>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</si>
  <si>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</si>
  <si>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</si>
  <si>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</si>
  <si>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</si>
  <si>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</si>
  <si>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</si>
  <si>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</si>
  <si>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</si>
  <si>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</si>
  <si>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</si>
  <si>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</si>
  <si>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</si>
  <si>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</si>
  <si>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</si>
  <si>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</si>
  <si>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</si>
  <si>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</si>
  <si>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</si>
  <si>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</si>
  <si>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</si>
  <si>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</si>
  <si>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</si>
  <si>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</si>
  <si>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</si>
  <si>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</si>
  <si>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</si>
  <si>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</si>
  <si>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</si>
  <si>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</si>
  <si>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</si>
  <si>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</si>
  <si>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</si>
  <si>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</si>
  <si>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</si>
  <si>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</si>
  <si>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</si>
  <si>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</si>
  <si>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</si>
  <si>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</si>
  <si>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</si>
  <si>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</si>
  <si>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</si>
  <si>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</si>
  <si>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</si>
  <si>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</si>
  <si>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</si>
  <si>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</si>
  <si>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</si>
  <si>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</si>
  <si>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</si>
  <si>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</si>
  <si>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</si>
  <si>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</si>
  <si>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</si>
  <si>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</si>
  <si>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</si>
  <si>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</si>
  <si>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</si>
  <si>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</si>
  <si>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</si>
  <si>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</si>
  <si>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</si>
  <si>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</si>
  <si>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</si>
  <si>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</si>
  <si>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</si>
  <si>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</si>
  <si>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</si>
  <si>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</si>
  <si>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</si>
  <si>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</si>
  <si>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</si>
  <si>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</si>
  <si>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</si>
  <si>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</si>
  <si>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</si>
  <si>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</si>
  <si>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</si>
  <si>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</si>
  <si>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</si>
  <si>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</si>
  <si>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</si>
  <si>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</si>
  <si>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</si>
  <si>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</si>
  <si>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</si>
  <si>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</si>
  <si>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</si>
  <si>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</si>
  <si>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</si>
  <si>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</si>
  <si>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</si>
  <si>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</si>
  <si>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</si>
  <si>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</si>
  <si>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</si>
  <si>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</si>
  <si>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</si>
  <si>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</si>
  <si>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</si>
  <si>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</si>
  <si>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</si>
  <si>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</si>
  <si>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</si>
  <si>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</si>
  <si>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</si>
  <si>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</si>
  <si>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</si>
  <si>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</si>
  <si>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</si>
  <si>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</si>
  <si>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</si>
  <si>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</si>
  <si>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</si>
  <si>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</si>
  <si>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</si>
  <si>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</si>
  <si>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</si>
  <si>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</si>
  <si>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</si>
  <si>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</si>
  <si>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</si>
  <si>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</si>
  <si>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</si>
  <si>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</si>
  <si>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</si>
  <si>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</si>
  <si>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</si>
  <si>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</si>
  <si>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</si>
  <si>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</si>
  <si>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</si>
  <si>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</si>
  <si>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</si>
  <si>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</si>
  <si>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</si>
  <si>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</si>
  <si>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</si>
  <si>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</si>
  <si>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</si>
  <si>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</si>
  <si>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</si>
  <si>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</si>
  <si>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</si>
  <si>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</si>
  <si>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</si>
  <si>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</si>
  <si>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</si>
  <si>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</si>
  <si>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</si>
  <si>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</si>
  <si>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</si>
  <si>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</si>
  <si>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</si>
  <si>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</si>
  <si>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</si>
  <si>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</si>
  <si>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</si>
  <si>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</si>
  <si>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</si>
  <si>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</si>
  <si>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</si>
  <si>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</si>
  <si>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</si>
  <si>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</si>
  <si>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</si>
  <si>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</si>
  <si>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</si>
  <si>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</si>
  <si>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</si>
  <si>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</si>
  <si>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</si>
  <si>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</si>
  <si>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</si>
  <si>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</si>
  <si>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</si>
  <si>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</si>
  <si>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</si>
  <si>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</si>
  <si>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</si>
  <si>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</si>
  <si>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</si>
  <si>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</si>
  <si>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</si>
  <si>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</si>
  <si>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</si>
  <si>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</si>
  <si>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</si>
  <si>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</si>
  <si>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</si>
  <si>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</si>
  <si>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</si>
  <si>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</si>
  <si>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</si>
  <si>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</si>
  <si>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</si>
  <si>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</si>
  <si>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</si>
  <si>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</si>
  <si>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</si>
  <si>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</si>
  <si>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</si>
  <si>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</si>
  <si>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</si>
  <si>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</si>
  <si>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</si>
  <si>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</si>
  <si>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</si>
  <si>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</si>
  <si>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</si>
  <si>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</si>
  <si>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</si>
  <si>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</si>
  <si>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</si>
  <si>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</si>
  <si>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</si>
  <si>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</si>
  <si>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</si>
  <si>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</si>
  <si>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</si>
  <si>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</si>
  <si>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</si>
  <si>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</si>
  <si>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</si>
  <si>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</si>
  <si>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</si>
  <si>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</si>
  <si>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</si>
  <si>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</si>
  <si>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</si>
  <si>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</si>
  <si>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</si>
  <si>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</si>
  <si>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</si>
  <si>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</si>
  <si>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</si>
  <si>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</si>
  <si>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</si>
  <si>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</si>
  <si>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</si>
  <si>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</si>
  <si>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</si>
  <si>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</si>
  <si>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</si>
  <si>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</si>
  <si>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</si>
  <si>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</si>
  <si>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</si>
  <si>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</si>
  <si>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</si>
  <si>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</si>
  <si>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</si>
  <si>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</si>
  <si>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</si>
  <si>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</si>
  <si>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</si>
  <si>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</si>
  <si>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</si>
  <si>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</si>
  <si>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</si>
  <si>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</si>
  <si>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</si>
  <si>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</si>
  <si>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</si>
  <si>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</si>
  <si>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</si>
  <si>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</si>
  <si>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</si>
  <si>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</si>
  <si>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</si>
  <si>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</si>
  <si>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</si>
  <si>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</si>
  <si>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</si>
  <si>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</si>
  <si>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</si>
  <si>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</si>
  <si>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</si>
  <si>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</si>
  <si>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</si>
  <si>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</si>
  <si>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</si>
  <si>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</si>
  <si>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</si>
  <si>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</si>
  <si>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</si>
  <si>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</si>
  <si>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</si>
  <si>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</si>
  <si>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</si>
  <si>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</si>
  <si>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</si>
  <si>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</si>
  <si>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</si>
  <si>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</si>
  <si>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</si>
  <si>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</si>
  <si>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</si>
  <si>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</si>
  <si>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</si>
  <si>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</si>
  <si>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</si>
  <si>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</si>
  <si>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</si>
  <si>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</si>
  <si>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</si>
  <si>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</si>
  <si>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</si>
  <si>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</si>
  <si>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</si>
  <si>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</si>
  <si>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</si>
  <si>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</si>
  <si>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</si>
  <si>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</si>
  <si>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</si>
  <si>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</si>
  <si>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</si>
  <si>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</si>
  <si>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</si>
  <si>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</si>
  <si>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</si>
  <si>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</si>
  <si>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</si>
  <si>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</si>
  <si>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</si>
  <si>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</si>
  <si>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</si>
  <si>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</si>
  <si>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</si>
  <si>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</si>
  <si>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</si>
  <si>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</si>
  <si>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</si>
  <si>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</si>
  <si>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</si>
  <si>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</si>
  <si>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</si>
  <si>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</si>
  <si>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</si>
  <si>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</si>
  <si>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</si>
  <si>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</si>
  <si>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</si>
  <si>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</si>
  <si>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</si>
  <si>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</si>
  <si>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</si>
  <si>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</si>
  <si>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</si>
  <si>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</si>
  <si>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</si>
  <si>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</si>
  <si>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</si>
  <si>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</si>
  <si>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</si>
  <si>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</si>
  <si>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</si>
  <si>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</si>
  <si>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</si>
  <si>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</si>
  <si>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</si>
  <si>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</si>
  <si>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</si>
  <si>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</si>
  <si>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</si>
  <si>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</si>
  <si>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</si>
  <si>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</si>
  <si>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</si>
  <si>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</si>
  <si>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</si>
  <si>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</si>
  <si>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</si>
  <si>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</si>
  <si>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</si>
  <si>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</si>
  <si>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</si>
  <si>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</si>
  <si>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</si>
  <si>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</si>
  <si>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</si>
  <si>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</si>
  <si>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</si>
  <si>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</si>
  <si>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</si>
  <si>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</si>
  <si>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</si>
  <si>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</si>
  <si>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</si>
  <si>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</si>
  <si>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</si>
  <si>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</si>
  <si>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</si>
  <si>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</si>
  <si>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</si>
  <si>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</si>
  <si>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</si>
  <si>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</si>
  <si>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</si>
  <si>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</si>
  <si>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</si>
  <si>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</si>
  <si>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</si>
  <si>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</si>
  <si>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</si>
  <si>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</si>
  <si>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</si>
  <si>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</si>
  <si>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</si>
  <si>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</si>
  <si>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</si>
  <si>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</si>
  <si>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</si>
  <si>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</si>
  <si>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</si>
  <si>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</si>
  <si>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</si>
  <si>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</si>
  <si>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</si>
  <si>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</si>
  <si>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</si>
  <si>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</si>
  <si>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</si>
  <si>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</si>
  <si>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</si>
  <si>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</si>
  <si>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</si>
  <si>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</si>
  <si>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</si>
  <si>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</si>
  <si>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</si>
  <si>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</si>
  <si>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</si>
  <si>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</si>
  <si>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</si>
  <si>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</si>
  <si>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</si>
  <si>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</si>
  <si>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</si>
  <si>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</si>
  <si>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</si>
  <si>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</si>
  <si>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</si>
  <si>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</si>
  <si>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</si>
  <si>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</si>
  <si>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</si>
  <si>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</si>
  <si>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</si>
  <si>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</si>
  <si>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</si>
  <si>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</si>
  <si>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</si>
  <si>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</si>
  <si>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</si>
  <si>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</si>
  <si>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</si>
  <si>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</si>
  <si>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</si>
  <si>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</si>
  <si>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</si>
  <si>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</si>
  <si>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</si>
  <si>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</si>
  <si>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</si>
  <si>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</si>
  <si>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</si>
  <si>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</si>
  <si>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</si>
  <si>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</si>
  <si>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</si>
  <si>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</si>
  <si>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</si>
  <si>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</si>
  <si>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</si>
  <si>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</si>
  <si>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</si>
  <si>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</si>
  <si>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</si>
  <si>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</si>
  <si>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</si>
  <si>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</si>
  <si>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</si>
  <si>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</si>
  <si>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</si>
  <si>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</si>
  <si>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</si>
  <si>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</si>
  <si>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</si>
  <si>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</si>
  <si>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</si>
  <si>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</si>
  <si>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</si>
  <si>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</si>
  <si>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</si>
  <si>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</si>
  <si>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</si>
  <si>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</si>
  <si>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</si>
  <si>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</si>
  <si>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</si>
  <si>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</si>
  <si>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</si>
  <si>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</si>
  <si>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</si>
  <si>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</si>
  <si>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</si>
  <si>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</si>
  <si>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</si>
  <si>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</si>
  <si>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</si>
  <si>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</si>
  <si>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</si>
  <si>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</si>
  <si>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</si>
  <si>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</si>
  <si>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</si>
  <si>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</si>
  <si>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</si>
  <si>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</si>
  <si>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</si>
  <si>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</si>
  <si>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</si>
  <si>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</si>
  <si>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</si>
  <si>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</si>
  <si>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</si>
  <si>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</si>
  <si>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</si>
  <si>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</si>
  <si>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</si>
  <si>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</si>
  <si>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</si>
  <si>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</si>
  <si>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</si>
  <si>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</si>
  <si>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</si>
  <si>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</si>
  <si>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</si>
  <si>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</si>
  <si>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</si>
  <si>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</si>
  <si>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</si>
  <si>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</si>
  <si>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</si>
  <si>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</si>
  <si>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</si>
  <si>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</si>
  <si>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</si>
  <si>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</si>
  <si>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</si>
  <si>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</si>
  <si>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</si>
  <si>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</si>
  <si>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</si>
  <si>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</si>
  <si>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</si>
  <si>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</si>
  <si>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</si>
  <si>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</si>
  <si>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</si>
  <si>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</si>
  <si>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</si>
  <si>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</si>
  <si>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</si>
  <si>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</si>
  <si>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</si>
  <si>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</si>
  <si>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</si>
  <si>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</si>
  <si>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</si>
  <si>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</si>
  <si>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</si>
  <si>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</si>
  <si>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</si>
  <si>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</si>
  <si>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</si>
  <si>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</si>
  <si>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</si>
  <si>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</si>
  <si>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</si>
  <si>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</si>
  <si>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</si>
  <si>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</si>
  <si>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</si>
  <si>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</si>
  <si>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</si>
  <si>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</si>
  <si>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</si>
  <si>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</si>
  <si>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</si>
  <si>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</si>
  <si>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</si>
  <si>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</si>
  <si>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</si>
  <si>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</si>
  <si>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</si>
  <si>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</si>
  <si>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</si>
  <si>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</si>
  <si>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</si>
  <si>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</si>
  <si>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</si>
  <si>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</si>
  <si>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</si>
  <si>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</si>
  <si>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</si>
  <si>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</si>
  <si>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</si>
  <si>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</si>
  <si>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</si>
  <si>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</si>
  <si>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</si>
  <si>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</si>
  <si>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</si>
  <si>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</si>
  <si>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</si>
  <si>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</si>
  <si>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</si>
  <si>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</si>
  <si>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</si>
  <si>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</si>
  <si>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</si>
  <si>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</si>
  <si>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</si>
  <si>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</si>
  <si>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</si>
  <si>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</si>
  <si>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</si>
  <si>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</si>
  <si>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</si>
  <si>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</si>
  <si>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</si>
  <si>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</si>
  <si>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</si>
  <si>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</si>
  <si>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</si>
  <si>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</si>
  <si>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</si>
  <si>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</si>
  <si>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</si>
  <si>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</si>
  <si>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</si>
  <si>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</si>
  <si>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</si>
  <si>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</si>
  <si>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</si>
  <si>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</si>
  <si>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</si>
  <si>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</si>
  <si>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</si>
  <si>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</si>
  <si>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</si>
  <si>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</si>
  <si>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</si>
  <si>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</si>
  <si>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</si>
  <si>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</si>
  <si>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</si>
  <si>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</si>
  <si>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</si>
  <si>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</si>
  <si>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</si>
  <si>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</si>
  <si>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</si>
  <si>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</si>
  <si>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</si>
  <si>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</si>
  <si>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</si>
  <si>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</si>
  <si>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</si>
  <si>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</si>
  <si>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</si>
  <si>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</si>
  <si>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</si>
  <si>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</si>
  <si>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</si>
  <si>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</si>
  <si>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</si>
  <si>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</si>
  <si>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</si>
  <si>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</si>
  <si>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</si>
  <si>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</si>
  <si>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</si>
  <si>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</si>
  <si>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</si>
  <si>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</si>
  <si>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</si>
  <si>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</si>
  <si>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</si>
  <si>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</si>
  <si>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</si>
  <si>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</si>
  <si>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</si>
  <si>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</si>
  <si>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</si>
  <si>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</si>
  <si>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</si>
  <si>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</si>
  <si>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</si>
  <si>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</si>
  <si>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</si>
  <si>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</si>
  <si>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</si>
  <si>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</si>
  <si>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</si>
  <si>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</si>
  <si>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</si>
  <si>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</si>
  <si>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</si>
  <si>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</si>
  <si>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</si>
  <si>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</si>
  <si>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</si>
  <si>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</si>
  <si>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</si>
  <si>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</si>
  <si>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</si>
  <si>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</si>
  <si>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</si>
  <si>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</si>
  <si>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</si>
  <si>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</si>
  <si>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</si>
  <si>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</si>
  <si>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</si>
  <si>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</si>
  <si>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</si>
  <si>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</si>
  <si>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</si>
  <si>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</si>
  <si>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</si>
  <si>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</si>
  <si>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</si>
  <si>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</si>
  <si>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</si>
  <si>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</si>
  <si>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</si>
  <si>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</si>
  <si>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</si>
  <si>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</si>
  <si>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</si>
  <si>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</si>
  <si>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</si>
  <si>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</si>
  <si>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</si>
  <si>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</si>
  <si>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</si>
  <si>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</si>
  <si>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</si>
  <si>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</si>
  <si>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</si>
  <si>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</si>
  <si>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</si>
  <si>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</si>
  <si>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</si>
  <si>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</si>
  <si>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</si>
  <si>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</si>
  <si>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</si>
  <si>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</si>
  <si>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</si>
  <si>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</si>
  <si>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</si>
  <si>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</si>
  <si>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</si>
  <si>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</si>
  <si>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</si>
  <si>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</si>
  <si>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</si>
  <si>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</si>
  <si>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</si>
  <si>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</si>
  <si>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</si>
  <si>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</si>
  <si>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</si>
  <si>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</si>
  <si>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</si>
  <si>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</si>
  <si>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</si>
  <si>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</si>
  <si>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</si>
  <si>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</si>
  <si>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</si>
  <si>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</si>
  <si>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</si>
  <si>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</si>
  <si>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</si>
  <si>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</si>
  <si>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</si>
  <si>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</si>
  <si>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</si>
  <si>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</si>
  <si>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</si>
  <si>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</si>
  <si>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</si>
  <si>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</si>
  <si>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</si>
  <si>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</si>
  <si>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</si>
  <si>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</si>
  <si>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</si>
  <si>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</si>
  <si>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</si>
  <si>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</si>
  <si>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</si>
  <si>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</si>
  <si>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</si>
  <si>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</si>
  <si>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</si>
  <si>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</si>
  <si>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</si>
  <si>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</si>
  <si>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</si>
  <si>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</si>
  <si>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</si>
  <si>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</si>
  <si>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</si>
  <si>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</si>
  <si>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</si>
  <si>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</si>
  <si>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</si>
  <si>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</si>
  <si>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</si>
  <si>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</si>
  <si>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</si>
  <si>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</si>
  <si>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</si>
  <si>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</si>
  <si>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</si>
  <si>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</si>
  <si>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</si>
  <si>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</si>
  <si>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</si>
  <si>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</si>
  <si>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</si>
  <si>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</si>
  <si>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</si>
  <si>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</si>
  <si>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</si>
  <si>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</si>
  <si>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</si>
  <si>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</si>
  <si>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</si>
  <si>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</si>
  <si>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</si>
  <si>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</si>
  <si>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</si>
  <si>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</si>
  <si>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</si>
  <si>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</si>
  <si>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</si>
  <si>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</si>
  <si>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</si>
  <si>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</si>
  <si>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</si>
  <si>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</si>
  <si>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</si>
  <si>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</si>
  <si>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</si>
  <si>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</si>
  <si>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</si>
  <si>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</si>
  <si>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</si>
  <si>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</si>
  <si>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</si>
  <si>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</si>
  <si>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</si>
  <si>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</si>
  <si>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</si>
  <si>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</si>
  <si>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</si>
  <si>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</si>
  <si>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</si>
  <si>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</si>
  <si>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</si>
  <si>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</si>
  <si>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</si>
  <si>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</si>
  <si>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</si>
  <si>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</si>
  <si>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</si>
  <si>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</si>
  <si>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</si>
  <si>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</si>
  <si>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</si>
  <si>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</si>
  <si>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</si>
  <si>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</si>
  <si>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</si>
  <si>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</si>
  <si>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</si>
  <si>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</si>
  <si>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</si>
  <si>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</si>
  <si>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</si>
  <si>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</si>
  <si>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</si>
  <si>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</si>
  <si>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</si>
  <si>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</si>
  <si>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</si>
  <si>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</si>
  <si>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</si>
  <si>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</si>
  <si>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</si>
  <si>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</si>
  <si>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</si>
  <si>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</si>
  <si>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</si>
  <si>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</si>
  <si>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</si>
  <si>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</si>
  <si>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</si>
  <si>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</si>
  <si>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</si>
  <si>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</si>
  <si>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</si>
  <si>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</si>
  <si>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</si>
  <si>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</si>
  <si>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</si>
  <si>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</si>
  <si>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</si>
  <si>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</si>
  <si>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</si>
  <si>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</si>
  <si>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</si>
  <si>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</si>
  <si>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</si>
  <si>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</si>
  <si>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</si>
  <si>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</si>
  <si>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</si>
  <si>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</si>
  <si>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</si>
  <si>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</si>
  <si>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</si>
  <si>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</si>
  <si>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</si>
  <si>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</si>
  <si>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</si>
  <si>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</si>
  <si>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</si>
  <si>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</si>
  <si>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</si>
  <si>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</si>
  <si>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</si>
  <si>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</si>
  <si>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</si>
  <si>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</si>
  <si>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</si>
  <si>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</si>
  <si>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</si>
  <si>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</si>
  <si>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</si>
  <si>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</si>
  <si>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</si>
  <si>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</si>
  <si>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</si>
  <si>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</si>
  <si>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</si>
  <si>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</si>
  <si>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</si>
  <si>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</si>
  <si>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</si>
  <si>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</si>
  <si>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</si>
  <si>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</si>
  <si>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</si>
  <si>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</si>
  <si>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</si>
  <si>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</si>
  <si>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</si>
  <si>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</si>
  <si>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</si>
  <si>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</si>
  <si>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</si>
  <si>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</si>
  <si>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</si>
  <si>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</si>
  <si>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</si>
  <si>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</si>
  <si>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</si>
  <si>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</si>
  <si>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</si>
  <si>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</si>
  <si>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</si>
  <si>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</si>
  <si>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</si>
  <si>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</si>
  <si>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</si>
  <si>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</si>
  <si>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</si>
  <si>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</si>
  <si>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</si>
  <si>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</si>
  <si>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</si>
  <si>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</si>
  <si>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</si>
  <si>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</si>
  <si>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</si>
  <si>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</si>
  <si>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</si>
  <si>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</si>
  <si>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</si>
  <si>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</si>
  <si>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</si>
  <si>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</si>
  <si>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</si>
  <si>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</si>
  <si>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</si>
  <si>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</si>
  <si>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</si>
  <si>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</si>
  <si>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</si>
  <si>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</si>
  <si>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</si>
  <si>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</si>
  <si>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</si>
  <si>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</si>
  <si>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</si>
  <si>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</si>
  <si>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</si>
  <si>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</si>
  <si>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</si>
  <si>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</si>
  <si>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</si>
  <si>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</si>
  <si>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</si>
  <si>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</si>
  <si>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</si>
  <si>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</si>
  <si>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</si>
  <si>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</si>
  <si>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</si>
  <si>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</si>
  <si>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</si>
  <si>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</si>
  <si>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</si>
  <si>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</si>
  <si>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</si>
  <si>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</si>
  <si>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</si>
  <si>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</si>
  <si>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</si>
  <si>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</si>
  <si>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</si>
  <si>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</si>
  <si>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</si>
  <si>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</si>
  <si>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</si>
  <si>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</si>
  <si>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</si>
  <si>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</si>
  <si>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</si>
  <si>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</si>
  <si>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</si>
  <si>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</si>
  <si>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</si>
  <si>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</si>
  <si>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</si>
  <si>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</si>
  <si>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</si>
  <si>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</si>
  <si>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</si>
  <si>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</si>
  <si>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</si>
  <si>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</si>
  <si>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</si>
  <si>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</si>
  <si>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</si>
  <si>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</si>
  <si>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</si>
  <si>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</si>
  <si>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</si>
  <si>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</si>
  <si>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</si>
  <si>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</si>
  <si>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</si>
  <si>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</si>
  <si>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</si>
  <si>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</si>
  <si>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</si>
  <si>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</si>
  <si>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</si>
  <si>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</si>
  <si>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</si>
  <si>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</si>
  <si>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</si>
  <si>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</si>
  <si>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</si>
  <si>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</si>
  <si>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</si>
  <si>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</si>
  <si>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</si>
  <si>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</si>
  <si>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</si>
  <si>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</si>
  <si>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</si>
  <si>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</si>
  <si>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</si>
  <si>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</si>
  <si>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</si>
  <si>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</si>
  <si>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</si>
  <si>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</si>
  <si>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</si>
  <si>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</si>
  <si>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</si>
  <si>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</si>
  <si>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</si>
  <si>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</si>
  <si>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</si>
  <si>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</si>
  <si>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</si>
  <si>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</si>
  <si>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</si>
  <si>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</si>
  <si>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</si>
  <si>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</si>
  <si>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</si>
  <si>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</si>
  <si>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</si>
  <si>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</si>
  <si>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</si>
  <si>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</si>
  <si>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</si>
  <si>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</si>
  <si>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</si>
  <si>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</si>
  <si>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</si>
  <si>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</si>
  <si>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</si>
  <si>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</si>
  <si>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</si>
  <si>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</si>
  <si>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</si>
  <si>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</si>
  <si>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</si>
  <si>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</si>
  <si>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</si>
  <si>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</si>
  <si>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</si>
  <si>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</si>
  <si>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</si>
  <si>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</si>
  <si>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</si>
  <si>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</si>
  <si>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</si>
  <si>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</si>
  <si>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</si>
  <si>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</si>
  <si>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</si>
  <si>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</si>
  <si>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</si>
  <si>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</si>
  <si>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</si>
  <si>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</si>
  <si>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</si>
  <si>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</si>
  <si>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</si>
  <si>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</si>
  <si>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</si>
  <si>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</si>
  <si>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</si>
  <si>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</si>
  <si>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</si>
  <si>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</si>
  <si>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</si>
  <si>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</si>
  <si>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</si>
  <si>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</si>
  <si>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</si>
  <si>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</si>
  <si>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</si>
  <si>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</si>
  <si>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</si>
  <si>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</si>
  <si>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</si>
  <si>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</si>
  <si>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</si>
  <si>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</si>
  <si>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</si>
  <si>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</si>
  <si>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</si>
  <si>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</si>
  <si>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</si>
  <si>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</si>
  <si>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</si>
  <si>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</si>
  <si>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</si>
  <si>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</si>
  <si>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</si>
  <si>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</si>
  <si>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</si>
  <si>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</si>
  <si>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</si>
  <si>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</si>
  <si>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</si>
  <si>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</si>
  <si>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</si>
  <si>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</si>
  <si>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</si>
  <si>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</si>
  <si>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</si>
  <si>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</si>
  <si>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</si>
  <si>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</si>
  <si>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</si>
  <si>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</si>
  <si>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</si>
  <si>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</si>
  <si>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</si>
  <si>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</si>
  <si>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</si>
  <si>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</si>
  <si>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</si>
  <si>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</si>
  <si>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</si>
  <si>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</si>
  <si>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</si>
  <si>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</si>
  <si>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</si>
  <si>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</si>
  <si>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</si>
  <si>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</si>
  <si>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</si>
  <si>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</si>
  <si>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</si>
  <si>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</si>
  <si>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</si>
  <si>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</si>
  <si>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</si>
  <si>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</si>
  <si>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</si>
  <si>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</si>
  <si>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</si>
  <si>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</si>
  <si>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</si>
  <si>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</si>
  <si>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</si>
  <si>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</si>
  <si>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</si>
  <si>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</si>
  <si>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</si>
  <si>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</si>
  <si>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</si>
  <si>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</si>
  <si>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</si>
  <si>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</si>
  <si>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</si>
  <si>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</si>
  <si>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</si>
  <si>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</si>
  <si>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</si>
  <si>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</si>
  <si>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</si>
  <si>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</si>
  <si>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</si>
  <si>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</si>
  <si>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</si>
  <si>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</si>
  <si>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</si>
  <si>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</si>
  <si>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</si>
  <si>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</si>
  <si>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</si>
  <si>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</si>
  <si>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</si>
  <si>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</si>
  <si>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</si>
  <si>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</si>
  <si>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</si>
  <si>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</si>
  <si>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</si>
  <si>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</si>
  <si>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</si>
  <si>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</si>
  <si>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</si>
  <si>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</si>
  <si>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</si>
  <si>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</si>
  <si>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</si>
  <si>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</si>
  <si>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</si>
  <si>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</si>
  <si>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</si>
  <si>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</si>
  <si>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</si>
  <si>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</si>
  <si>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</si>
  <si>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</si>
  <si>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</si>
  <si>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</si>
  <si>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</si>
  <si>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</si>
  <si>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</si>
  <si>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</si>
  <si>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</si>
  <si>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</si>
  <si>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</si>
  <si>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</si>
  <si>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</si>
  <si>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</si>
  <si>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</si>
  <si>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</si>
  <si>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</si>
  <si>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</si>
  <si>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</si>
  <si>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</si>
  <si>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</si>
  <si>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</si>
  <si>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</si>
  <si>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</si>
  <si>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</si>
  <si>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</si>
  <si>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</si>
  <si>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</si>
  <si>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</si>
  <si>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</si>
  <si>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</si>
  <si>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</si>
  <si>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</si>
  <si>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</si>
  <si>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</si>
  <si>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</si>
  <si>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</si>
  <si>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</si>
  <si>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</si>
  <si>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</si>
  <si>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</si>
  <si>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</si>
  <si>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</si>
  <si>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</si>
  <si>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</si>
  <si>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</si>
  <si>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</si>
  <si>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</si>
  <si>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</si>
  <si>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</si>
  <si>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</si>
  <si>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</si>
  <si>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</si>
  <si>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</si>
  <si>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</si>
  <si>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</si>
  <si>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</si>
  <si>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</si>
  <si>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</si>
  <si>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</si>
  <si>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</si>
  <si>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</si>
  <si>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</si>
  <si>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</si>
  <si>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</si>
  <si>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</si>
  <si>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</si>
  <si>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</si>
  <si>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</si>
  <si>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</si>
  <si>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</si>
  <si>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</si>
  <si>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</si>
  <si>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</si>
  <si>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</si>
  <si>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</si>
  <si>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</si>
  <si>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</si>
  <si>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</si>
  <si>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</si>
  <si>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</si>
  <si>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</si>
  <si>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</si>
  <si>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</si>
  <si>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</si>
  <si>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</si>
  <si>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</si>
  <si>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</si>
  <si>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</si>
  <si>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</si>
  <si>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</si>
  <si>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</si>
  <si>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</si>
  <si>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</si>
  <si>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</si>
  <si>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</si>
  <si>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</si>
  <si>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</si>
  <si>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</si>
  <si>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</si>
  <si>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</si>
  <si>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</si>
  <si>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</si>
  <si>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</si>
  <si>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</si>
  <si>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</si>
  <si>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</si>
  <si>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</si>
  <si>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</si>
  <si>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</si>
  <si>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</si>
  <si>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</si>
  <si>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</si>
  <si>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</si>
  <si>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</si>
  <si>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</si>
  <si>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</si>
  <si>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</si>
  <si>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</si>
  <si>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</si>
  <si>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</si>
  <si>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</si>
  <si>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</si>
  <si>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</si>
  <si>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</si>
  <si>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</si>
  <si>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</si>
  <si>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</si>
  <si>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</si>
  <si>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</si>
  <si>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</si>
  <si>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</si>
  <si>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</si>
  <si>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</si>
  <si>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</si>
  <si>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</si>
  <si>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</si>
  <si>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</si>
  <si>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</si>
  <si>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</si>
  <si>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</si>
  <si>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</si>
  <si>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</si>
  <si>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</si>
  <si>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</si>
  <si>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</si>
  <si>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</si>
  <si>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</si>
  <si>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</si>
  <si>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</si>
  <si>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</si>
  <si>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</si>
  <si>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</si>
  <si>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</si>
  <si>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</si>
  <si>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</si>
  <si>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</si>
  <si>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</si>
  <si>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</si>
  <si>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</si>
  <si>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</si>
  <si>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</si>
  <si>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</si>
  <si>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</si>
  <si>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</si>
  <si>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</si>
  <si>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</si>
  <si>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</si>
  <si>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</si>
  <si>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</si>
  <si>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</si>
  <si>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</si>
  <si>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</si>
  <si>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</si>
  <si>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</si>
  <si>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</si>
  <si>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</si>
  <si>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</si>
  <si>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</si>
  <si>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</si>
  <si>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</si>
  <si>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</si>
  <si>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</si>
  <si>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</si>
  <si>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</si>
  <si>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</si>
  <si>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</si>
  <si>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</si>
  <si>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</si>
  <si>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</si>
  <si>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</si>
  <si>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</si>
  <si>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</si>
  <si>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</si>
  <si>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</si>
  <si>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</si>
  <si>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</si>
  <si>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</si>
  <si>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</si>
  <si>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</si>
  <si>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</si>
  <si>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</si>
  <si>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</si>
  <si>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</si>
  <si>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</si>
  <si>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</si>
  <si>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</si>
  <si>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</si>
  <si>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</si>
  <si>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</si>
  <si>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</si>
  <si>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</si>
  <si>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</si>
  <si>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</si>
  <si>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</si>
  <si>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</si>
  <si>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</si>
  <si>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</si>
  <si>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</si>
  <si>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</si>
  <si>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</si>
  <si>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</si>
  <si>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</si>
  <si>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</si>
  <si>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</si>
  <si>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</si>
  <si>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</si>
  <si>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</si>
  <si>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</si>
  <si>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</si>
  <si>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</si>
  <si>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</si>
  <si>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</si>
  <si>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</si>
  <si>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</si>
  <si>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</si>
  <si>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</si>
  <si>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</si>
  <si>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</si>
  <si>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</si>
  <si>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</si>
  <si>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</si>
  <si>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</si>
  <si>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</si>
  <si>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</si>
  <si>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</si>
  <si>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</si>
  <si>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</si>
  <si>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</si>
  <si>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</si>
  <si>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</si>
  <si>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</si>
  <si>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</si>
  <si>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</si>
  <si>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</si>
  <si>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</si>
  <si>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</si>
  <si>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</si>
  <si>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</si>
  <si>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</si>
  <si>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</si>
  <si>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</si>
  <si>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</si>
  <si>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</si>
  <si>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</si>
  <si>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</si>
  <si>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</si>
  <si>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</si>
  <si>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</si>
  <si>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</si>
  <si>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</si>
  <si>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</si>
  <si>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</si>
  <si>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</si>
  <si>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</si>
  <si>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</si>
  <si>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</si>
  <si>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</si>
  <si>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</si>
  <si>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</si>
  <si>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</si>
  <si>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</si>
  <si>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</si>
  <si>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</si>
  <si>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</si>
  <si>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</si>
  <si>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</si>
  <si>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</si>
  <si>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</si>
  <si>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</si>
  <si>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</si>
  <si>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</si>
  <si>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</si>
  <si>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</si>
  <si>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</si>
  <si>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</si>
  <si>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</si>
  <si>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</si>
  <si>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</si>
  <si>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</si>
  <si>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</si>
  <si>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</si>
  <si>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</si>
  <si>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</si>
  <si>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</si>
  <si>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</si>
  <si>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</si>
  <si>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</si>
  <si>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</si>
  <si>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</si>
  <si>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</si>
  <si>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</si>
  <si>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</si>
  <si>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</si>
  <si>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</si>
  <si>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</si>
  <si>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</si>
  <si>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</si>
  <si>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</si>
  <si>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</si>
  <si>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</si>
  <si>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</si>
  <si>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</si>
  <si>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</si>
  <si>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</si>
  <si>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</si>
  <si>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</si>
  <si>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</si>
  <si>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</si>
  <si>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</si>
  <si>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</si>
  <si>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</si>
  <si>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</si>
  <si>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</si>
  <si>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</si>
  <si>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</si>
  <si>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</si>
  <si>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</si>
  <si>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</si>
  <si>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</si>
  <si>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</si>
  <si>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</si>
  <si>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</si>
  <si>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</si>
  <si>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</si>
  <si>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</si>
  <si>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</si>
  <si>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</si>
  <si>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</si>
  <si>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</si>
  <si>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</si>
  <si>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</si>
  <si>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</si>
  <si>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</si>
  <si>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</si>
  <si>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</si>
  <si>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</si>
  <si>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</si>
  <si>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</si>
  <si>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</si>
  <si>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</si>
  <si>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</si>
  <si>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</si>
  <si>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</si>
  <si>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</si>
  <si>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</si>
  <si>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</si>
  <si>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</si>
  <si>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</si>
  <si>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</si>
  <si>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</si>
  <si>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</si>
  <si>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</si>
  <si>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</si>
  <si>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</si>
  <si>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</si>
  <si>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</si>
  <si>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</si>
  <si>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</si>
  <si>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</si>
  <si>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</si>
  <si>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</si>
  <si>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</si>
  <si>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</si>
  <si>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</si>
  <si>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</si>
  <si>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</si>
  <si>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</si>
  <si>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</si>
  <si>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</si>
  <si>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</si>
  <si>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</si>
  <si>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</si>
  <si>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</si>
  <si>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</si>
  <si>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</si>
  <si>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</si>
  <si>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</si>
  <si>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</si>
  <si>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</si>
  <si>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</si>
  <si>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</si>
  <si>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</si>
  <si>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</si>
  <si>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</si>
  <si>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</si>
  <si>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</si>
  <si>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</si>
  <si>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</si>
  <si>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</si>
  <si>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</si>
  <si>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</si>
  <si>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</si>
  <si>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</si>
  <si>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</si>
  <si>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</si>
  <si>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</si>
  <si>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</si>
  <si>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</si>
  <si>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</si>
  <si>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</si>
  <si>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</si>
  <si>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</si>
  <si>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</si>
  <si>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</si>
  <si>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</si>
  <si>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</si>
  <si>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</si>
  <si>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</si>
  <si>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</si>
  <si>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</si>
  <si>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</si>
  <si>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</si>
  <si>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</si>
  <si>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</si>
  <si>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</si>
  <si>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</si>
  <si>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</si>
  <si>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</si>
  <si>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</si>
  <si>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</si>
  <si>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</si>
  <si>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</si>
  <si>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</si>
  <si>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</si>
  <si>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</si>
  <si>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</si>
  <si>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</si>
  <si>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</si>
  <si>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</si>
  <si>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</si>
  <si>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</si>
  <si>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</si>
  <si>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</si>
  <si>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</si>
  <si>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</si>
  <si>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</si>
  <si>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</si>
  <si>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</si>
  <si>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</si>
  <si>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</si>
  <si>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</si>
  <si>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</si>
  <si>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</si>
  <si>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</si>
  <si>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</si>
  <si>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</si>
  <si>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</si>
  <si>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</si>
  <si>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</si>
  <si>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</si>
  <si>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</si>
  <si>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</si>
  <si>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</si>
  <si>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</si>
  <si>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</si>
  <si>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</si>
  <si>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</si>
  <si>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</si>
  <si>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</si>
  <si>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</si>
  <si>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</si>
  <si>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</si>
  <si>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</si>
  <si>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</si>
  <si>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</si>
  <si>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</si>
  <si>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</si>
  <si>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</si>
  <si>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</si>
  <si>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</si>
  <si>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</si>
  <si>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</si>
  <si>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</si>
  <si>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</si>
  <si>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</si>
  <si>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</si>
  <si>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</si>
  <si>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</si>
  <si>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</si>
  <si>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</si>
  <si>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</si>
  <si>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</si>
  <si>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</si>
  <si>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</si>
  <si>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</si>
  <si>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</si>
  <si>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</si>
  <si>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</si>
  <si>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</si>
  <si>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</si>
  <si>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</si>
  <si>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</si>
  <si>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</si>
  <si>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</si>
  <si>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</si>
  <si>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</si>
  <si>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</si>
  <si>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</si>
  <si>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</si>
  <si>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</si>
  <si>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</si>
  <si>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</si>
  <si>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</si>
  <si>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</si>
  <si>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</si>
  <si>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</si>
  <si>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</si>
  <si>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</si>
  <si>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</si>
  <si>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</si>
  <si>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</si>
  <si>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</si>
  <si>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</si>
  <si>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</si>
  <si>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</si>
  <si>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</si>
  <si>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</si>
  <si>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</si>
  <si>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</si>
  <si>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</si>
  <si>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</si>
  <si>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</si>
  <si>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</si>
  <si>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</si>
  <si>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</si>
  <si>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</si>
  <si>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</si>
  <si>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</si>
  <si>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</si>
  <si>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</si>
  <si>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</si>
  <si>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</si>
  <si>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</si>
  <si>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</si>
  <si>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</si>
  <si>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</si>
  <si>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</si>
  <si>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</si>
  <si>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</si>
  <si>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</si>
  <si>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</si>
  <si>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</si>
  <si>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</si>
  <si>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</si>
  <si>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</si>
  <si>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</si>
  <si>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</si>
  <si>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</si>
  <si>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</si>
  <si>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</si>
  <si>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</si>
  <si>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</si>
  <si>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</si>
  <si>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</si>
  <si>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</si>
  <si>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</si>
  <si>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</si>
  <si>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</si>
  <si>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</si>
  <si>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</si>
  <si>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</si>
  <si>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</si>
  <si>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</si>
  <si>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</si>
  <si>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</si>
  <si>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</si>
  <si>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</si>
  <si>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</si>
  <si>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</si>
  <si>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</si>
  <si>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</si>
  <si>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</si>
  <si>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</si>
  <si>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</si>
  <si>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</si>
  <si>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</si>
  <si>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</si>
  <si>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</si>
  <si>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</si>
  <si>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</si>
  <si>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</si>
  <si>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</si>
  <si>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</si>
  <si>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</si>
  <si>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</si>
  <si>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</si>
  <si>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</si>
  <si>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</si>
  <si>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</si>
  <si>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</si>
  <si>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</si>
  <si>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</si>
  <si>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</si>
  <si>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</si>
  <si>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</si>
  <si>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</si>
  <si>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</si>
  <si>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</si>
  <si>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</si>
  <si>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</si>
  <si>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</si>
  <si>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</si>
  <si>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</si>
  <si>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</si>
  <si>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</si>
  <si>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</si>
  <si>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</si>
  <si>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</si>
  <si>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</si>
  <si>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</si>
  <si>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</si>
  <si>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</si>
  <si>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</si>
  <si>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</si>
  <si>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</si>
  <si>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</si>
  <si>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</si>
  <si>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</si>
  <si>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</si>
  <si>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</si>
  <si>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</si>
  <si>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</si>
  <si>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</si>
  <si>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</si>
  <si>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</si>
  <si>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</si>
  <si>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</si>
  <si>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</si>
  <si>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</si>
  <si>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</si>
  <si>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</si>
  <si>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</si>
  <si>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</si>
  <si>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</si>
  <si>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</si>
  <si>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</si>
  <si>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</si>
  <si>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</si>
  <si>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</si>
  <si>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</si>
  <si>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</si>
  <si>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</si>
  <si>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</si>
  <si>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</si>
  <si>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</si>
  <si>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</si>
  <si>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</si>
  <si>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</si>
  <si>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</si>
  <si>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</si>
  <si>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</si>
  <si>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</si>
  <si>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</si>
  <si>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</si>
  <si>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</si>
  <si>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</si>
  <si>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</si>
  <si>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</si>
  <si>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</si>
  <si>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</si>
  <si>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</si>
  <si>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</si>
  <si>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</si>
  <si>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</si>
  <si>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</si>
  <si>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</si>
  <si>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</si>
  <si>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</si>
  <si>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</si>
  <si>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</si>
  <si>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</si>
  <si>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</si>
  <si>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</si>
  <si>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</si>
  <si>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</si>
  <si>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</si>
  <si>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</si>
  <si>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</si>
  <si>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</si>
  <si>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</si>
  <si>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</si>
  <si>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</si>
  <si>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</si>
  <si>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</si>
  <si>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</si>
  <si>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</si>
  <si>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</si>
  <si>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</si>
  <si>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</si>
  <si>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</si>
  <si>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</si>
  <si>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</si>
  <si>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</si>
  <si>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</si>
  <si>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</si>
  <si>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</si>
  <si>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</si>
  <si>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</si>
  <si>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</si>
  <si>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</si>
  <si>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</si>
  <si>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</si>
  <si>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</si>
  <si>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</si>
  <si>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</si>
  <si>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</si>
  <si>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</si>
  <si>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</si>
  <si>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</si>
  <si>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</si>
  <si>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</si>
  <si>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</si>
  <si>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</si>
  <si>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</si>
  <si>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</si>
  <si>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</si>
  <si>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</si>
  <si>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</si>
  <si>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</si>
  <si>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</si>
  <si>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</si>
  <si>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</si>
  <si>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</si>
  <si>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</si>
  <si>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</si>
  <si>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</si>
  <si>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</si>
  <si>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</si>
  <si>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</si>
  <si>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</si>
  <si>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</si>
  <si>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</si>
  <si>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</si>
  <si>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</si>
  <si>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</si>
  <si>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</si>
  <si>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</si>
  <si>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</si>
  <si>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</si>
  <si>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</si>
  <si>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</si>
  <si>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</si>
  <si>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</si>
  <si>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</si>
  <si>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</si>
  <si>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</si>
  <si>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</si>
  <si>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</si>
  <si>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</si>
  <si>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</si>
  <si>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</si>
  <si>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</si>
  <si>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</si>
  <si>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</si>
  <si>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</si>
  <si>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</si>
  <si>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</si>
  <si>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</si>
  <si>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</si>
  <si>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</si>
  <si>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</si>
  <si>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</si>
  <si>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</si>
  <si>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</si>
  <si>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</si>
  <si>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</si>
  <si>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</si>
  <si>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</si>
  <si>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</si>
  <si>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</si>
  <si>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</si>
  <si>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</si>
  <si>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</si>
  <si>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</si>
  <si>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</si>
  <si>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</si>
  <si>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</si>
  <si>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</si>
  <si>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</si>
  <si>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</si>
  <si>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</si>
  <si>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</si>
  <si>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</si>
  <si>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</si>
  <si>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</si>
  <si>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</si>
  <si>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</si>
  <si>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</si>
  <si>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</si>
  <si>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</si>
  <si>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</si>
  <si>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</si>
  <si>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</si>
  <si>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</si>
  <si>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</si>
  <si>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</si>
  <si>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</si>
  <si>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</si>
  <si>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</si>
  <si>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</si>
  <si>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</si>
  <si>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</si>
  <si>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</si>
  <si>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</si>
  <si>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</si>
  <si>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</si>
  <si>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</si>
  <si>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</si>
  <si>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</si>
  <si>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</si>
  <si>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</si>
  <si>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</si>
  <si>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</si>
  <si>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</si>
  <si>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</si>
  <si>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</si>
  <si>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</si>
  <si>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</si>
  <si>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</si>
  <si>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</si>
  <si>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</si>
  <si>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</si>
  <si>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</si>
  <si>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</si>
  <si>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</si>
  <si>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</si>
  <si>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</si>
  <si>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</si>
  <si>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</si>
  <si>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</si>
  <si>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</si>
  <si>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</si>
  <si>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</si>
  <si>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</si>
  <si>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</si>
  <si>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</si>
  <si>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</si>
  <si>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</si>
  <si>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</si>
  <si>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</si>
  <si>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</si>
  <si>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</si>
  <si>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</si>
  <si>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</si>
  <si>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</si>
  <si>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</si>
  <si>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</si>
  <si>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</si>
  <si>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</si>
  <si>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</si>
  <si>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</si>
  <si>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</si>
  <si>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</si>
  <si>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</si>
  <si>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</si>
  <si>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</si>
  <si>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</si>
  <si>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</si>
  <si>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</si>
  <si>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</si>
  <si>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</si>
  <si>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</si>
  <si>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</si>
  <si>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</si>
  <si>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</si>
  <si>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</si>
  <si>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</si>
  <si>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</si>
  <si>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</si>
  <si>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</si>
  <si>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</si>
  <si>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</si>
  <si>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</si>
  <si>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</si>
  <si>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</si>
  <si>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</si>
  <si>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</si>
  <si>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</si>
  <si>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</si>
  <si>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</si>
  <si>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</si>
  <si>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</si>
  <si>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</si>
  <si>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</si>
  <si>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</si>
  <si>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</si>
  <si>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</si>
  <si>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</si>
  <si>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</si>
  <si>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</si>
  <si>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</si>
  <si>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</si>
  <si>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</si>
  <si>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</si>
  <si>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</si>
  <si>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</si>
  <si>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</si>
  <si>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</si>
  <si>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</si>
  <si>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</si>
  <si>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</si>
  <si>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</si>
  <si>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</si>
  <si>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</si>
  <si>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</si>
  <si>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</si>
  <si>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</si>
  <si>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</si>
  <si>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</si>
  <si>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</si>
  <si>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</si>
  <si>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</si>
  <si>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</si>
  <si>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</si>
  <si>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</si>
  <si>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</si>
  <si>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</si>
  <si>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</si>
  <si>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</si>
  <si>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</si>
  <si>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</si>
  <si>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</si>
  <si>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</si>
  <si>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</si>
  <si>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</si>
  <si>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</si>
  <si>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</si>
  <si>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</si>
  <si>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</si>
  <si>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</si>
  <si>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</si>
  <si>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</si>
  <si>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</si>
  <si>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</si>
  <si>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</si>
  <si>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</si>
  <si>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</si>
  <si>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</si>
  <si>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</si>
  <si>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</si>
  <si>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</si>
  <si>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</si>
  <si>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</si>
  <si>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</si>
  <si>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</si>
  <si>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</si>
  <si>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</si>
  <si>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</si>
  <si>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</si>
  <si>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</si>
  <si>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</si>
  <si>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</si>
  <si>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</si>
  <si>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</si>
  <si>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</si>
  <si>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</si>
  <si>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</si>
  <si>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</si>
  <si>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</si>
  <si>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</si>
  <si>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</si>
  <si>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</si>
  <si>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</si>
  <si>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</si>
  <si>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</si>
  <si>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</si>
  <si>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</si>
  <si>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</si>
  <si>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</si>
  <si>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</si>
  <si>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</si>
  <si>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</si>
  <si>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</si>
  <si>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</si>
  <si>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</si>
  <si>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</si>
  <si>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</si>
  <si>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</si>
  <si>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</si>
  <si>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</si>
  <si>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</si>
  <si>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</si>
  <si>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</si>
  <si>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</si>
  <si>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</si>
  <si>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</si>
  <si>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</si>
  <si>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</si>
  <si>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</si>
  <si>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</si>
  <si>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</si>
  <si>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</si>
  <si>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</si>
  <si>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</si>
  <si>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</si>
  <si>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</si>
  <si>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</si>
  <si>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</si>
  <si>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</si>
  <si>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</si>
  <si>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</si>
  <si>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</si>
  <si>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</si>
  <si>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</si>
  <si>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</si>
  <si>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</si>
  <si>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</si>
  <si>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</si>
  <si>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</si>
  <si>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</si>
  <si>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</si>
  <si>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</si>
  <si>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</si>
  <si>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</si>
  <si>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</si>
  <si>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</si>
  <si>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</si>
  <si>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</si>
  <si>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</si>
  <si>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</si>
  <si>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</si>
  <si>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</si>
  <si>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</si>
  <si>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</si>
  <si>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</si>
  <si>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</si>
  <si>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</si>
  <si>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</si>
  <si>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</si>
  <si>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</si>
  <si>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</si>
  <si>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</si>
  <si>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</si>
  <si>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</si>
  <si>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</si>
  <si>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</si>
  <si>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</si>
  <si>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</si>
  <si>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</si>
  <si>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</si>
  <si>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</si>
  <si>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</si>
  <si>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</si>
  <si>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</si>
  <si>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</si>
  <si>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</si>
  <si>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</si>
  <si>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</si>
  <si>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</si>
  <si>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</si>
  <si>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</si>
  <si>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</si>
  <si>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</si>
  <si>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</si>
  <si>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</si>
  <si>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</si>
  <si>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</si>
  <si>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</si>
  <si>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</si>
  <si>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</si>
  <si>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</si>
  <si>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</si>
  <si>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</si>
  <si>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</si>
  <si>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</si>
  <si>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</si>
  <si>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</si>
  <si>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</si>
  <si>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</si>
  <si>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</si>
  <si>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</si>
  <si>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</si>
  <si>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</si>
  <si>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</si>
  <si>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</si>
  <si>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</si>
  <si>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</si>
  <si>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</si>
  <si>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</si>
  <si>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</si>
  <si>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</si>
  <si>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</si>
  <si>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</si>
  <si>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</si>
  <si>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</si>
  <si>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</si>
  <si>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</si>
  <si>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</si>
  <si>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</si>
  <si>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</si>
  <si>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</si>
  <si>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</si>
  <si>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</si>
  <si>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</si>
  <si>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</si>
  <si>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</si>
  <si>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</si>
  <si>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</si>
  <si>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</si>
  <si>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</si>
  <si>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</si>
  <si>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</si>
  <si>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</si>
  <si>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</si>
  <si>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</si>
  <si>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</si>
  <si>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</si>
  <si>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</si>
  <si>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</si>
  <si>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</si>
  <si>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</si>
  <si>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</si>
  <si>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</si>
  <si>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</si>
  <si>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</si>
  <si>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</si>
  <si>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</si>
  <si>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</si>
  <si>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</si>
  <si>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</si>
  <si>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</si>
  <si>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</si>
  <si>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</si>
  <si>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</si>
  <si>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</si>
  <si>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</si>
  <si>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</si>
  <si>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</si>
  <si>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</si>
  <si>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</si>
  <si>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</si>
  <si>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</si>
  <si>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</si>
  <si>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</si>
  <si>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</si>
  <si>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</si>
  <si>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</si>
  <si>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</si>
  <si>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</si>
  <si>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</si>
  <si>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</si>
  <si>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</si>
  <si>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</si>
  <si>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</si>
  <si>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</si>
  <si>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</si>
  <si>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</si>
  <si>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</si>
  <si>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</si>
  <si>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</si>
  <si>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</si>
  <si>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</si>
  <si>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</si>
  <si>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</si>
  <si>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</si>
  <si>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</si>
  <si>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</si>
  <si>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</si>
  <si>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</si>
  <si>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</si>
  <si>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</si>
  <si>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</si>
  <si>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</si>
  <si>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</si>
  <si>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</si>
  <si>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</si>
  <si>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</si>
  <si>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</si>
  <si>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</si>
  <si>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</si>
  <si>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</si>
  <si>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</si>
  <si>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</si>
  <si>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</si>
  <si>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</si>
  <si>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</si>
  <si>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</si>
  <si>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</si>
  <si>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</si>
  <si>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</si>
  <si>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</si>
  <si>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</si>
  <si>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</si>
  <si>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</si>
  <si>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</si>
  <si>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</si>
  <si>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</si>
  <si>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</si>
  <si>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</si>
  <si>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</si>
  <si>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</si>
  <si>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</si>
  <si>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</si>
  <si>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</si>
  <si>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</si>
  <si>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</si>
  <si>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</si>
  <si>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</si>
  <si>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</si>
  <si>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</si>
  <si>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</si>
  <si>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</si>
  <si>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</si>
  <si>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</si>
  <si>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</si>
  <si>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</si>
  <si>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</si>
  <si>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</si>
  <si>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</si>
  <si>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</si>
  <si>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</si>
  <si>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</si>
  <si>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</si>
  <si>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</si>
  <si>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</si>
  <si>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</si>
  <si>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</si>
  <si>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</si>
  <si>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</si>
  <si>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</si>
  <si>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</si>
  <si>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</si>
  <si>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</si>
  <si>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</si>
  <si>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</si>
  <si>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</si>
  <si>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</si>
  <si>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</si>
  <si>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</si>
  <si>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</si>
  <si>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</si>
  <si>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</si>
  <si>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</si>
  <si>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</si>
  <si>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</si>
  <si>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</si>
  <si>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</si>
  <si>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</si>
  <si>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</si>
  <si>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</si>
  <si>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</si>
  <si>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</si>
  <si>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</si>
  <si>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</si>
  <si>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</si>
  <si>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</si>
  <si>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</si>
  <si>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</si>
  <si>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</si>
  <si>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</si>
  <si>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</si>
  <si>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</si>
  <si>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</si>
  <si>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</si>
  <si>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</si>
  <si>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</si>
  <si>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</si>
  <si>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</si>
  <si>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</si>
  <si>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</si>
  <si>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</si>
  <si>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</si>
  <si>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</si>
  <si>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</si>
  <si>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</si>
  <si>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</si>
  <si>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</si>
  <si>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</si>
  <si>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</si>
  <si>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</si>
  <si>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</si>
  <si>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</si>
  <si>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</si>
  <si>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</si>
  <si>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</si>
  <si>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</si>
  <si>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</si>
  <si>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</si>
  <si>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</si>
  <si>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</si>
  <si>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</si>
  <si>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</si>
  <si>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</si>
  <si>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</si>
  <si>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</si>
  <si>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</si>
  <si>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</si>
  <si>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</si>
  <si>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</si>
  <si>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</si>
  <si>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</si>
  <si>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</si>
  <si>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</si>
  <si>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</si>
  <si>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</si>
  <si>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</si>
  <si>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</si>
  <si>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</si>
  <si>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</si>
  <si>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</si>
  <si>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</si>
  <si>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</si>
  <si>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</si>
  <si>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</si>
  <si>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</si>
  <si>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</si>
  <si>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</si>
  <si>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</si>
  <si>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</si>
  <si>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</si>
  <si>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</si>
  <si>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</si>
  <si>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</si>
  <si>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</si>
  <si>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</si>
  <si>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</si>
  <si>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</si>
  <si>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</si>
  <si>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</si>
  <si>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</si>
  <si>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</si>
  <si>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</si>
  <si>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</si>
  <si>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</si>
  <si>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</si>
  <si>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</si>
  <si>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</si>
  <si>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</si>
  <si>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</si>
  <si>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</si>
  <si>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</si>
  <si>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</si>
  <si>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</si>
  <si>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</si>
  <si>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</si>
  <si>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</si>
  <si>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</si>
  <si>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</si>
  <si>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</si>
  <si>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</si>
  <si>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</si>
  <si>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</si>
  <si>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</si>
  <si>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</si>
  <si>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</si>
  <si>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</si>
  <si>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</si>
  <si>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</si>
  <si>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</si>
  <si>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</si>
  <si>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</si>
  <si>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</si>
  <si>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</si>
  <si>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</si>
  <si>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</si>
  <si>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</si>
  <si>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</si>
  <si>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</si>
  <si>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</si>
  <si>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</si>
  <si>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</si>
  <si>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</si>
  <si>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</si>
  <si>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</si>
  <si>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</si>
  <si>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</si>
  <si>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</si>
  <si>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</si>
  <si>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</si>
  <si>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</si>
  <si>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</si>
  <si>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</si>
  <si>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</si>
  <si>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</si>
  <si>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</si>
  <si>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</si>
  <si>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</si>
  <si>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</si>
  <si>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</si>
  <si>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</si>
  <si>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</si>
  <si>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</si>
  <si>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</si>
  <si>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</si>
  <si>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</si>
  <si>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</si>
  <si>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</si>
  <si>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</si>
  <si>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</si>
  <si>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</si>
  <si>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</si>
  <si>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</si>
  <si>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</si>
  <si>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</si>
  <si>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</si>
  <si>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</si>
  <si>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</si>
  <si>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</si>
  <si>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</si>
  <si>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</si>
  <si>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</si>
  <si>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</si>
  <si>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</si>
  <si>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</si>
  <si>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</si>
  <si>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</si>
  <si>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</si>
  <si>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</si>
  <si>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</si>
  <si>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</si>
  <si>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</si>
  <si>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</si>
  <si>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</si>
  <si>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</si>
  <si>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</si>
  <si>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</si>
  <si>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</si>
  <si>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</si>
  <si>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</si>
  <si>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</si>
  <si>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</si>
  <si>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</si>
  <si>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</si>
  <si>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</si>
  <si>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</si>
  <si>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</si>
  <si>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</si>
  <si>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</si>
  <si>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</si>
  <si>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</si>
  <si>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</si>
  <si>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</si>
  <si>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</si>
  <si>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</si>
  <si>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</si>
  <si>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</si>
  <si>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</si>
  <si>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</si>
  <si>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</si>
  <si>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</si>
  <si>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</si>
  <si>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</si>
  <si>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</si>
  <si>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</si>
  <si>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</si>
  <si>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</si>
  <si>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</si>
  <si>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</si>
  <si>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</si>
  <si>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</si>
  <si>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</si>
  <si>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</si>
  <si>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</si>
  <si>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</si>
  <si>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</si>
  <si>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</si>
  <si>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</si>
  <si>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</si>
  <si>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</si>
  <si>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</si>
  <si>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</si>
  <si>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</si>
  <si>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</si>
  <si>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</si>
  <si>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</si>
  <si>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</si>
  <si>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</si>
  <si>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</si>
  <si>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</si>
  <si>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</si>
  <si>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</si>
  <si>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</si>
  <si>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</si>
  <si>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</si>
  <si>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</si>
  <si>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</si>
  <si>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</si>
  <si>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</si>
  <si>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</si>
  <si>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</si>
  <si>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</si>
  <si>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</si>
  <si>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</si>
  <si>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</si>
  <si>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</si>
  <si>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</si>
  <si>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</si>
  <si>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</si>
  <si>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</si>
  <si>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</si>
  <si>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</si>
  <si>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</si>
  <si>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</si>
  <si>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</si>
  <si>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</si>
  <si>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</si>
  <si>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</si>
  <si>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</si>
  <si>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</si>
  <si>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</si>
  <si>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</si>
  <si>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</si>
  <si>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</si>
  <si>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</si>
  <si>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</si>
  <si>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</si>
  <si>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</si>
  <si>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</si>
  <si>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</si>
  <si>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</si>
  <si>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</si>
  <si>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</si>
  <si>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</si>
  <si>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</si>
  <si>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</si>
  <si>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</si>
  <si>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</si>
  <si>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</si>
  <si>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</si>
  <si>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</si>
  <si>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</si>
  <si>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</si>
  <si>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</si>
  <si>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</si>
  <si>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</si>
  <si>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</si>
  <si>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</si>
  <si>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</si>
  <si>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</si>
  <si>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</si>
  <si>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</si>
  <si>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</si>
  <si>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</si>
  <si>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</si>
  <si>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</si>
  <si>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</si>
  <si>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</si>
  <si>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</si>
  <si>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</si>
  <si>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</si>
  <si>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</si>
  <si>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</si>
  <si>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</si>
  <si>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</si>
  <si>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</si>
  <si>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</si>
  <si>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</si>
  <si>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</si>
  <si>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</si>
  <si>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</si>
  <si>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</si>
  <si>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</si>
  <si>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</si>
  <si>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</si>
  <si>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</si>
  <si>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</si>
  <si>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</si>
  <si>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</si>
  <si>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</si>
  <si>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</si>
  <si>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</si>
  <si>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</si>
  <si>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</si>
  <si>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</si>
  <si>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</si>
  <si>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</si>
  <si>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</si>
  <si>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</si>
  <si>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</si>
  <si>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</si>
  <si>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</si>
  <si>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</si>
  <si>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</si>
  <si>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</si>
  <si>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</si>
  <si>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</si>
  <si>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</si>
  <si>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</si>
  <si>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</si>
  <si>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</si>
  <si>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</si>
  <si>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</si>
  <si>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</si>
  <si>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</si>
  <si>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</si>
  <si>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</si>
  <si>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</si>
  <si>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</si>
  <si>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</si>
  <si>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</si>
  <si>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</si>
  <si>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</si>
  <si>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</si>
  <si>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</si>
  <si>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</si>
  <si>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</si>
  <si>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</si>
  <si>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</si>
  <si>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</si>
  <si>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</si>
  <si>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</si>
  <si>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</si>
  <si>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</si>
  <si>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</si>
  <si>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</si>
  <si>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</si>
  <si>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</si>
  <si>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</si>
  <si>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</si>
  <si>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</si>
  <si>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</si>
  <si>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</si>
  <si>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</si>
  <si>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</si>
  <si>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</si>
  <si>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</si>
  <si>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</si>
  <si>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</si>
  <si>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</si>
  <si>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</si>
  <si>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</si>
  <si>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</si>
  <si>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</si>
  <si>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</si>
  <si>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</si>
  <si>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</si>
  <si>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</si>
  <si>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</si>
  <si>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</si>
  <si>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</si>
  <si>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</si>
  <si>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</si>
  <si>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</si>
  <si>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</si>
  <si>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</si>
  <si>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</si>
  <si>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</si>
  <si>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</si>
  <si>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</si>
  <si>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</si>
  <si>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</si>
  <si>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</si>
  <si>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</si>
  <si>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</si>
  <si>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</si>
  <si>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</si>
  <si>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</si>
  <si>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</si>
  <si>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</si>
  <si>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</si>
  <si>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</si>
  <si>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</si>
  <si>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</si>
  <si>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</si>
  <si>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</si>
  <si>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</si>
  <si>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</si>
  <si>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</si>
  <si>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</si>
  <si>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</si>
  <si>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</si>
  <si>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</si>
  <si>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</si>
  <si>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</si>
  <si>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</si>
  <si>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</si>
  <si>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</si>
  <si>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</si>
  <si>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</si>
  <si>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</si>
  <si>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</si>
  <si>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</si>
  <si>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</si>
  <si>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</si>
  <si>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</si>
  <si>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</si>
  <si>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</si>
  <si>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</si>
  <si>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</si>
  <si>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</si>
  <si>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</si>
  <si>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</si>
  <si>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</si>
  <si>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</si>
  <si>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</si>
  <si>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</si>
  <si>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</si>
  <si>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</si>
  <si>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</si>
  <si>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</si>
  <si>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</si>
  <si>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</si>
  <si>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</si>
  <si>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</si>
  <si>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</si>
  <si>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</si>
  <si>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</si>
  <si>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</si>
  <si>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</si>
  <si>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</si>
  <si>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</si>
  <si>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</si>
  <si>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</si>
  <si>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</si>
  <si>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</si>
  <si>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</si>
  <si>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</si>
  <si>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</si>
  <si>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</si>
  <si>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</si>
  <si>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</si>
  <si>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</si>
  <si>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</si>
  <si>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</si>
  <si>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</si>
  <si>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</si>
  <si>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</si>
  <si>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</si>
  <si>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</si>
  <si>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</si>
  <si>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</si>
  <si>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</si>
  <si>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</si>
  <si>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</si>
  <si>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</si>
  <si>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</si>
  <si>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</si>
  <si>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</si>
  <si>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</si>
  <si>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</si>
  <si>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</si>
  <si>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</si>
  <si>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</si>
  <si>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</si>
  <si>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</si>
  <si>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</si>
  <si>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</si>
  <si>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</si>
  <si>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</si>
  <si>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</si>
  <si>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</si>
  <si>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</si>
  <si>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</si>
  <si>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</si>
  <si>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</si>
  <si>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</si>
  <si>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</si>
  <si>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</si>
  <si>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</si>
  <si>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</si>
  <si>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</si>
  <si>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</si>
  <si>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</si>
  <si>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</si>
  <si>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</si>
  <si>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</si>
  <si>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</si>
  <si>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</si>
  <si>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</si>
  <si>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</si>
  <si>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</si>
  <si>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</si>
  <si>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</si>
  <si>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</si>
  <si>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</si>
  <si>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</si>
  <si>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</si>
  <si>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</si>
  <si>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</si>
  <si>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</si>
  <si>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</si>
  <si>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</si>
  <si>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</si>
  <si>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</si>
  <si>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</si>
  <si>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</si>
  <si>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</si>
  <si>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</si>
  <si>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</si>
  <si>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</si>
  <si>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</si>
  <si>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</si>
  <si>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</si>
  <si>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</si>
  <si>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</si>
  <si>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</si>
  <si>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</si>
  <si>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</si>
  <si>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</si>
  <si>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</si>
  <si>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</si>
  <si>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</si>
  <si>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</si>
  <si>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</si>
  <si>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</si>
  <si>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</si>
  <si>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</si>
  <si>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</si>
  <si>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</si>
  <si>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</si>
  <si>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</si>
  <si>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</si>
  <si>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</si>
  <si>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</si>
  <si>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</si>
  <si>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</si>
  <si>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</si>
  <si>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</si>
  <si>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</si>
  <si>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</si>
  <si>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</si>
  <si>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</si>
  <si>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</si>
  <si>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</si>
  <si>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</si>
  <si>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</si>
  <si>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</si>
  <si>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</si>
  <si>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</si>
  <si>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</si>
  <si>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</si>
  <si>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</si>
  <si>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</si>
  <si>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</si>
  <si>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</si>
  <si>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</si>
  <si>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</si>
  <si>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</si>
  <si>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</si>
  <si>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</si>
  <si>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</si>
  <si>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</si>
  <si>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</si>
  <si>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</si>
  <si>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</si>
  <si>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</si>
  <si>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</si>
  <si>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</si>
  <si>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</si>
  <si>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</si>
  <si>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</si>
  <si>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</si>
  <si>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</si>
  <si>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</si>
  <si>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</si>
  <si>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</si>
  <si>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</si>
  <si>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</si>
  <si>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</si>
  <si>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</si>
  <si>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</si>
  <si>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</si>
  <si>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</si>
  <si>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</si>
  <si>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</si>
  <si>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</si>
  <si>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</si>
  <si>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</si>
  <si>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</si>
  <si>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</si>
  <si>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</si>
  <si>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</si>
  <si>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</si>
  <si>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</si>
  <si>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</si>
  <si>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</si>
  <si>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</si>
  <si>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</si>
  <si>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</si>
  <si>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</si>
  <si>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</si>
  <si>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</si>
  <si>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</si>
  <si>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</si>
  <si>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</si>
  <si>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</si>
  <si>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</si>
  <si>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</si>
  <si>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</si>
  <si>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</si>
  <si>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</si>
  <si>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</si>
  <si>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</si>
  <si>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</si>
  <si>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</si>
  <si>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</si>
  <si>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</si>
  <si>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</si>
  <si>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</si>
  <si>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</si>
  <si>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</si>
  <si>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</si>
  <si>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</si>
  <si>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</si>
  <si>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</si>
  <si>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</si>
  <si>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</si>
  <si>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</si>
  <si>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</si>
  <si>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</si>
  <si>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</si>
  <si>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</si>
  <si>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</si>
  <si>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</si>
  <si>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</si>
  <si>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</si>
  <si>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</si>
  <si>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</si>
  <si>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</si>
  <si>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</si>
  <si>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</si>
  <si>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</si>
  <si>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</si>
  <si>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</si>
  <si>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</si>
  <si>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</si>
  <si>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</si>
  <si>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</si>
  <si>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</si>
  <si>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</si>
  <si>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</si>
  <si>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</si>
  <si>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</si>
  <si>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</si>
  <si>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</si>
  <si>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</si>
  <si>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</si>
  <si>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</si>
  <si>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</si>
  <si>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</si>
  <si>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</si>
  <si>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</si>
  <si>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</si>
  <si>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</si>
  <si>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</si>
  <si>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</si>
  <si>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</si>
  <si>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</si>
  <si>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</si>
  <si>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</si>
  <si>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</si>
  <si>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</si>
  <si>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</si>
  <si>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</si>
  <si>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</si>
  <si>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</si>
  <si>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</si>
  <si>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</si>
  <si>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</si>
  <si>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</si>
  <si>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</si>
  <si>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</si>
  <si>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</si>
  <si>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</si>
  <si>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</si>
  <si>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</si>
  <si>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</si>
  <si>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</si>
  <si>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</si>
  <si>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</si>
  <si>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</si>
  <si>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</si>
  <si>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</si>
  <si>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</si>
  <si>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</si>
  <si>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</si>
  <si>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</si>
  <si>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</si>
  <si>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</si>
  <si>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</si>
  <si>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</si>
  <si>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</si>
  <si>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</si>
  <si>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</si>
  <si>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</si>
  <si>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</si>
  <si>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</si>
  <si>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</si>
  <si>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</si>
  <si>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</si>
  <si>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</si>
  <si>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</si>
  <si>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</si>
  <si>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</si>
  <si>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</si>
  <si>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</si>
  <si>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</si>
  <si>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</si>
  <si>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</si>
  <si>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</si>
  <si>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</si>
  <si>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</si>
  <si>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</si>
  <si>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</si>
  <si>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</si>
  <si>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</si>
  <si>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</si>
  <si>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</si>
  <si>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</si>
  <si>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</si>
  <si>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</si>
  <si>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</si>
  <si>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</si>
  <si>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</si>
  <si>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</si>
  <si>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</si>
  <si>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</si>
  <si>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</si>
  <si>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</si>
  <si>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</si>
  <si>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</si>
  <si>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</si>
  <si>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</si>
  <si>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</si>
  <si>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</si>
  <si>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</si>
  <si>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</si>
  <si>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</si>
  <si>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</si>
  <si>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</si>
  <si>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</si>
  <si>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</si>
  <si>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</si>
  <si>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</si>
  <si>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</si>
  <si>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</si>
  <si>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</si>
  <si>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</si>
  <si>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</si>
  <si>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</si>
  <si>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</si>
  <si>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</si>
  <si>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</si>
  <si>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</si>
  <si>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</si>
  <si>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</si>
  <si>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</si>
  <si>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</si>
  <si>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</si>
  <si>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</si>
  <si>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</si>
  <si>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</si>
  <si>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</si>
  <si>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</si>
  <si>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</si>
  <si>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</si>
  <si>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</si>
  <si>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</si>
  <si>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</si>
  <si>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</si>
  <si>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</si>
  <si>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</si>
  <si>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</si>
  <si>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</si>
  <si>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</si>
  <si>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</si>
  <si>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</si>
  <si>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</si>
  <si>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</si>
  <si>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</si>
  <si>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</si>
  <si>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</si>
  <si>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</si>
  <si>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</si>
  <si>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</si>
  <si>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</si>
  <si>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</si>
  <si>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</si>
  <si>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</si>
  <si>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</si>
  <si>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</si>
  <si>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</si>
  <si>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</si>
  <si>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</si>
  <si>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</si>
  <si>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</si>
  <si>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</si>
  <si>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</si>
  <si>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</si>
  <si>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</si>
  <si>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</si>
  <si>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</si>
  <si>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</si>
  <si>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</si>
  <si>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</si>
  <si>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</si>
  <si>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</si>
  <si>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</si>
  <si>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</si>
  <si>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</si>
  <si>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</si>
  <si>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</si>
  <si>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</si>
  <si>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</si>
  <si>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</si>
  <si>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</si>
  <si>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</si>
  <si>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</si>
  <si>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</si>
  <si>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</si>
  <si>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</si>
  <si>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</si>
  <si>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</si>
  <si>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</si>
  <si>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</si>
  <si>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</si>
  <si>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</si>
  <si>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</si>
  <si>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</si>
  <si>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</si>
  <si>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</si>
  <si>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</si>
  <si>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</si>
  <si>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</si>
  <si>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</si>
  <si>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</si>
  <si>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</si>
  <si>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</si>
  <si>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</si>
  <si>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</si>
  <si>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</si>
  <si>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</si>
  <si>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</si>
  <si>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</si>
  <si>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</si>
  <si>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</si>
  <si>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</si>
  <si>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</si>
  <si>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</si>
  <si>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</si>
  <si>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</si>
  <si>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</si>
  <si>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</si>
  <si>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</si>
  <si>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</si>
  <si>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</si>
  <si>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</si>
  <si>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</si>
  <si>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</si>
  <si>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</si>
  <si>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</si>
  <si>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</si>
  <si>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</si>
  <si>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</si>
  <si>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</si>
  <si>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</si>
  <si>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</si>
  <si>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</si>
  <si>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</si>
  <si>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</si>
  <si>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</si>
  <si>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</si>
  <si>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</si>
  <si>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</si>
  <si>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</si>
  <si>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</si>
  <si>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</si>
  <si>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</si>
  <si>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</si>
  <si>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</si>
  <si>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</si>
  <si>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</si>
  <si>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</si>
  <si>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</si>
  <si>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</si>
  <si>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</si>
  <si>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</si>
  <si>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</si>
  <si>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</si>
  <si>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</si>
  <si>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</si>
  <si>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</si>
  <si>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</si>
  <si>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</si>
  <si>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</si>
  <si>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</si>
  <si>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</si>
  <si>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</si>
  <si>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</si>
  <si>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</si>
  <si>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</si>
  <si>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</si>
  <si>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</si>
  <si>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</si>
  <si>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</si>
  <si>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</si>
  <si>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</si>
  <si>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</si>
  <si>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</si>
  <si>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</si>
  <si>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</si>
  <si>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</si>
  <si>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</si>
  <si>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</si>
  <si>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</si>
  <si>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</si>
  <si>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</si>
  <si>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</si>
  <si>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</si>
  <si>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</si>
  <si>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</si>
  <si>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</si>
  <si>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</si>
  <si>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</si>
  <si>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</si>
  <si>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</si>
  <si>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</si>
  <si>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</si>
  <si>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</si>
  <si>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</si>
  <si>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</si>
  <si>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</si>
  <si>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</si>
  <si>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</si>
  <si>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</si>
  <si>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</si>
  <si>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</si>
  <si>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</si>
  <si>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</si>
  <si>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</si>
  <si>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</si>
  <si>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</si>
  <si>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</si>
  <si>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</si>
  <si>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</si>
  <si>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</si>
  <si>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</si>
  <si>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</si>
  <si>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</si>
  <si>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</si>
  <si>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</si>
  <si>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</si>
  <si>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</si>
  <si>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</si>
  <si>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</si>
  <si>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</si>
  <si>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</si>
  <si>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</si>
  <si>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</si>
  <si>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</si>
  <si>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</si>
  <si>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</si>
  <si>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</si>
  <si>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</si>
  <si>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</si>
  <si>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</si>
  <si>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</si>
  <si>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</si>
  <si>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</si>
  <si>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</si>
  <si>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</si>
  <si>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</si>
  <si>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</si>
  <si>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</si>
  <si>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</si>
  <si>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</si>
  <si>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</si>
  <si>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</si>
  <si>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</si>
  <si>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</si>
  <si>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</si>
  <si>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</si>
  <si>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</si>
  <si>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</si>
  <si>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</si>
  <si>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</si>
  <si>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</si>
  <si>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</si>
  <si>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</si>
  <si>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</si>
  <si>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</si>
  <si>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</si>
  <si>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</si>
  <si>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</si>
  <si>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</si>
  <si>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</si>
  <si>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</si>
  <si>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</si>
  <si>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</si>
  <si>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</si>
  <si>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</si>
  <si>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</si>
  <si>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</si>
  <si>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</si>
  <si>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</si>
  <si>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</si>
  <si>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</si>
  <si>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</si>
  <si>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</si>
  <si>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</si>
  <si>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</si>
  <si>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</si>
  <si>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</si>
  <si>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</si>
  <si>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</si>
  <si>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</si>
  <si>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</si>
  <si>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</si>
  <si>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</si>
  <si>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</si>
  <si>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</si>
  <si>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</si>
  <si>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</si>
  <si>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</si>
  <si>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</si>
  <si>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</si>
  <si>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</si>
  <si>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</si>
  <si>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</si>
  <si>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</si>
  <si>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</si>
  <si>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</si>
  <si>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</si>
  <si>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</si>
  <si>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</si>
  <si>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</si>
  <si>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</si>
  <si>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</si>
  <si>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</si>
  <si>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</si>
  <si>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</si>
  <si>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</si>
  <si>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</si>
  <si>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</si>
  <si>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</si>
  <si>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</si>
  <si>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</si>
  <si>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</si>
  <si>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</si>
  <si>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</si>
  <si>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</si>
  <si>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</si>
  <si>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</si>
  <si>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</si>
  <si>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</si>
  <si>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</si>
  <si>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</si>
  <si>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</si>
  <si>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</si>
  <si>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</si>
  <si>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</si>
  <si>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</si>
  <si>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</si>
  <si>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</si>
  <si>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</si>
  <si>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</si>
  <si>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</si>
  <si>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</si>
  <si>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</si>
  <si>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</si>
  <si>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</si>
  <si>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</si>
  <si>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</si>
  <si>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</si>
  <si>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</si>
  <si>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</si>
  <si>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</si>
  <si>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</si>
  <si>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</si>
  <si>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</si>
  <si>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</si>
  <si>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</si>
  <si>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</si>
  <si>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</si>
  <si>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</si>
  <si>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</si>
  <si>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</si>
  <si>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</si>
  <si>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</si>
  <si>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</si>
  <si>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</si>
  <si>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</si>
  <si>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</si>
  <si>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</si>
  <si>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</si>
  <si>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</si>
  <si>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</si>
  <si>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</si>
  <si>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</si>
  <si>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</si>
  <si>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</si>
  <si>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</si>
  <si>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</si>
  <si>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</si>
  <si>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</si>
  <si>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</si>
  <si>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</si>
  <si>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</si>
  <si>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</si>
  <si>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</si>
  <si>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</si>
  <si>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</si>
  <si>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</si>
  <si>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</si>
  <si>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</si>
  <si>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</si>
  <si>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</si>
  <si>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</si>
  <si>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</si>
  <si>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</si>
  <si>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</si>
  <si>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</si>
  <si>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</si>
  <si>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</si>
  <si>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</si>
  <si>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</si>
  <si>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</si>
  <si>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</si>
  <si>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</si>
  <si>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</si>
  <si>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</si>
  <si>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</si>
  <si>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</si>
  <si>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</si>
  <si>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</si>
  <si>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</si>
  <si>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</si>
  <si>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</si>
  <si>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</si>
  <si>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</si>
  <si>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</si>
  <si>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</si>
  <si>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</si>
  <si>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</si>
  <si>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</si>
  <si>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</si>
  <si>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</si>
  <si>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</si>
  <si>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</si>
  <si>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</si>
  <si>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</si>
  <si>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</si>
  <si>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</si>
  <si>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</si>
  <si>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</si>
  <si>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</si>
  <si>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</si>
  <si>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</si>
  <si>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</si>
  <si>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</si>
  <si>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</si>
  <si>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</si>
  <si>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</si>
  <si>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</si>
  <si>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</si>
  <si>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</si>
  <si>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</si>
  <si>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</si>
  <si>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</si>
  <si>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</si>
  <si>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</si>
  <si>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</si>
  <si>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</si>
  <si>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</si>
  <si>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</si>
  <si>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</si>
  <si>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</si>
  <si>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</si>
  <si>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</si>
  <si>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</si>
  <si>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</si>
  <si>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</si>
  <si>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</si>
  <si>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</si>
  <si>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</si>
  <si>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</si>
  <si>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</si>
  <si>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</si>
  <si>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</si>
  <si>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</si>
  <si>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</si>
  <si>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</si>
  <si>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</si>
  <si>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</si>
  <si>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</si>
  <si>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</si>
  <si>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</si>
  <si>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</si>
  <si>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</si>
  <si>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</si>
  <si>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</si>
  <si>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</si>
  <si>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</si>
  <si>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</si>
  <si>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</si>
  <si>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</si>
  <si>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</si>
  <si>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</si>
  <si>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</si>
  <si>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</si>
  <si>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</si>
  <si>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</si>
  <si>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</si>
  <si>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</si>
  <si>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</si>
  <si>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</si>
  <si>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</si>
  <si>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</si>
  <si>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</si>
  <si>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</si>
  <si>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</si>
  <si>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</si>
  <si>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</si>
  <si>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</si>
  <si>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</si>
  <si>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</si>
  <si>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</si>
  <si>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</si>
  <si>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</si>
  <si>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</si>
  <si>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</si>
  <si>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</si>
  <si>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</si>
  <si>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</si>
  <si>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</si>
  <si>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</si>
  <si>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</si>
  <si>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</si>
  <si>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</si>
  <si>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</si>
  <si>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</si>
  <si>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</si>
  <si>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</si>
  <si>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</si>
  <si>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</si>
  <si>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</si>
  <si>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</si>
  <si>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</si>
  <si>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</si>
  <si>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</si>
  <si>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</si>
  <si>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</si>
  <si>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</si>
  <si>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</si>
  <si>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</si>
  <si>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</si>
  <si>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</si>
  <si>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</si>
  <si>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</si>
  <si>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</si>
  <si>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</si>
  <si>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</si>
  <si>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</si>
  <si>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</si>
  <si>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</si>
  <si>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</si>
  <si>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</si>
  <si>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</si>
  <si>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</si>
  <si>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</si>
  <si>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</si>
  <si>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</si>
  <si>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</si>
  <si>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</si>
  <si>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</si>
  <si>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</si>
  <si>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</si>
  <si>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</si>
  <si>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</si>
  <si>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</si>
  <si>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</si>
  <si>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</si>
  <si>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</si>
  <si>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</si>
  <si>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</si>
  <si>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</si>
  <si>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</si>
  <si>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</si>
  <si>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</si>
  <si>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</si>
  <si>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</si>
  <si>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</si>
  <si>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</si>
  <si>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</si>
  <si>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</si>
  <si>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</si>
  <si>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</si>
  <si>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</si>
  <si>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</si>
  <si>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</si>
  <si>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</si>
  <si>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</si>
  <si>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</si>
  <si>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</si>
  <si>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</si>
  <si>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</si>
  <si>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</si>
  <si>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</si>
  <si>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</si>
  <si>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</si>
  <si>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</si>
  <si>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</si>
  <si>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</si>
  <si>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</si>
  <si>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</si>
  <si>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</si>
  <si>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</si>
  <si>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</si>
  <si>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</si>
  <si>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</si>
  <si>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</si>
  <si>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</si>
  <si>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</si>
  <si>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</si>
  <si>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</si>
  <si>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</si>
  <si>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</si>
  <si>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</si>
  <si>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</si>
  <si>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</si>
  <si>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</si>
  <si>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</si>
  <si>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</si>
  <si>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</si>
  <si>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</si>
  <si>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</si>
  <si>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</si>
  <si>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</si>
  <si>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</si>
  <si>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</si>
  <si>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</si>
  <si>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</si>
  <si>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</si>
  <si>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</si>
  <si>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</si>
  <si>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</si>
  <si>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</si>
  <si>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</si>
  <si>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</si>
  <si>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</si>
  <si>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</si>
  <si>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</si>
  <si>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</si>
  <si>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</si>
  <si>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</si>
  <si>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</si>
  <si>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</si>
  <si>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</si>
  <si>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</si>
  <si>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</si>
  <si>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</si>
  <si>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</si>
  <si>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</si>
  <si>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</si>
  <si>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</si>
  <si>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</si>
  <si>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</si>
  <si>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</si>
  <si>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</si>
  <si>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</si>
  <si>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</si>
  <si>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</si>
  <si>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</si>
  <si>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</si>
  <si>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</si>
  <si>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</si>
  <si>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</si>
  <si>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</si>
  <si>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</si>
  <si>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</si>
  <si>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</si>
  <si>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</si>
  <si>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</si>
  <si>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</si>
  <si>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</si>
  <si>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</si>
  <si>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</si>
  <si>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</si>
  <si>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</si>
  <si>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</si>
  <si>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</si>
  <si>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</si>
  <si>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</si>
  <si>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</si>
  <si>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</si>
  <si>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</si>
  <si>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</si>
  <si>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</si>
  <si>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</si>
  <si>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</si>
  <si>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</si>
  <si>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</si>
  <si>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</si>
  <si>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</si>
  <si>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</si>
  <si>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</si>
  <si>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</si>
  <si>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</si>
  <si>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</si>
  <si>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</si>
  <si>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</si>
  <si>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</si>
  <si>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</si>
  <si>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</si>
  <si>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</si>
  <si>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</si>
  <si>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</si>
  <si>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</si>
  <si>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</si>
  <si>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</si>
  <si>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</si>
  <si>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</si>
  <si>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</si>
  <si>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</si>
  <si>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</si>
  <si>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</si>
  <si>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</si>
  <si>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</si>
  <si>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</si>
  <si>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</si>
  <si>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</si>
  <si>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</si>
  <si>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</si>
  <si>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</si>
  <si>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</si>
  <si>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</si>
  <si>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</si>
  <si>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</si>
  <si>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</si>
  <si>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</si>
  <si>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</si>
  <si>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</si>
  <si>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</si>
  <si>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</si>
  <si>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</si>
  <si>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</si>
  <si>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</si>
  <si>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</si>
  <si>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</si>
  <si>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</si>
  <si>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</si>
  <si>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</si>
  <si>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</si>
  <si>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</si>
  <si>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</si>
  <si>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</si>
  <si>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</si>
  <si>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</si>
  <si>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</si>
  <si>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</si>
  <si>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</si>
  <si>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</si>
  <si>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</si>
  <si>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</si>
  <si>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</si>
  <si>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</si>
  <si>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</si>
  <si>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</si>
  <si>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</si>
  <si>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</si>
  <si>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</si>
  <si>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</si>
  <si>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</si>
  <si>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</si>
  <si>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</si>
  <si>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</si>
  <si>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</si>
  <si>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</si>
  <si>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</si>
  <si>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</si>
  <si>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</si>
  <si>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</si>
  <si>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</si>
  <si>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</si>
  <si>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</si>
  <si>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</si>
  <si>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</si>
  <si>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</si>
  <si>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</si>
  <si>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</si>
  <si>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</si>
  <si>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</si>
  <si>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</si>
  <si>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</si>
  <si>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</si>
  <si>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</si>
  <si>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</si>
  <si>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</si>
  <si>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</si>
  <si>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</si>
  <si>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</si>
  <si>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</si>
  <si>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</si>
  <si>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</si>
  <si>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</si>
  <si>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</si>
  <si>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</si>
  <si>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</si>
  <si>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</si>
  <si>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</si>
  <si>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</si>
  <si>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</si>
  <si>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</si>
  <si>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</si>
  <si>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</si>
  <si>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</si>
  <si>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</si>
  <si>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</si>
  <si>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</si>
  <si>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</si>
  <si>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</si>
  <si>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</si>
  <si>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</si>
  <si>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</si>
  <si>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</si>
  <si>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</si>
  <si>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</si>
  <si>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</si>
  <si>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</si>
  <si>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</si>
  <si>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</si>
  <si>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</si>
  <si>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</si>
  <si>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</si>
  <si>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</si>
  <si>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</si>
  <si>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</si>
  <si>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</si>
  <si>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</si>
  <si>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</si>
  <si>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</si>
  <si>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</si>
  <si>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</si>
  <si>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</si>
  <si>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</si>
  <si>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</si>
  <si>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</si>
  <si>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</si>
  <si>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</si>
  <si>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</si>
  <si>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</si>
  <si>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</si>
  <si>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</si>
  <si>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</si>
  <si>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</si>
  <si>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</si>
  <si>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</si>
  <si>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</si>
  <si>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</si>
  <si>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</si>
  <si>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</si>
  <si>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</si>
  <si>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</si>
  <si>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</si>
  <si>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</si>
  <si>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</si>
  <si>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</si>
  <si>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</si>
  <si>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</si>
  <si>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</si>
  <si>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</si>
  <si>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</si>
  <si>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</si>
  <si>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</si>
  <si>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</si>
  <si>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</si>
  <si>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</si>
  <si>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</si>
  <si>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</si>
  <si>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</si>
  <si>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</si>
  <si>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</si>
  <si>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</si>
  <si>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</si>
  <si>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</si>
  <si>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</si>
  <si>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</si>
  <si>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</si>
  <si>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</si>
  <si>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</si>
  <si>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</si>
  <si>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</si>
  <si>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</si>
  <si>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</si>
  <si>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</si>
  <si>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</si>
  <si>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</si>
  <si>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</si>
  <si>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</si>
  <si>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</si>
  <si>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</si>
  <si>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</si>
  <si>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</si>
  <si>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</si>
  <si>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</si>
  <si>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</si>
  <si>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</si>
  <si>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</si>
  <si>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</si>
  <si>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</si>
  <si>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</si>
  <si>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</si>
  <si>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</si>
  <si>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</si>
  <si>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</si>
  <si>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</si>
  <si>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</si>
  <si>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</si>
  <si>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</si>
  <si>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</si>
  <si>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</si>
  <si>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</si>
  <si>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</si>
  <si>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</si>
  <si>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</si>
  <si>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</si>
  <si>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</si>
  <si>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</si>
  <si>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</si>
  <si>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</si>
  <si>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</si>
  <si>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</si>
  <si>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</si>
  <si>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</si>
  <si>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</si>
  <si>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</si>
  <si>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</si>
  <si>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</si>
  <si>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</si>
  <si>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</si>
  <si>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</si>
  <si>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</si>
  <si>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</si>
  <si>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</si>
  <si>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</si>
  <si>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</si>
  <si>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</si>
  <si>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</si>
  <si>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</si>
  <si>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</si>
  <si>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</si>
  <si>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</si>
  <si>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</si>
  <si>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</si>
  <si>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</si>
  <si>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</si>
  <si>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</si>
  <si>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</si>
  <si>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</si>
  <si>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</si>
  <si>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</si>
  <si>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</si>
  <si>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</si>
  <si>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</si>
  <si>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</si>
  <si>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</si>
  <si>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</si>
  <si>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</si>
  <si>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</si>
  <si>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</si>
  <si>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</si>
  <si>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</si>
  <si>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</si>
  <si>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</si>
  <si>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</si>
  <si>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</si>
  <si>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</si>
  <si>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</si>
  <si>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</si>
  <si>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</si>
  <si>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</si>
  <si>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</si>
  <si>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</si>
  <si>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</si>
  <si>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</si>
  <si>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</si>
  <si>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</si>
  <si>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</si>
  <si>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</si>
  <si>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</si>
  <si>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</si>
  <si>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</si>
  <si>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</si>
  <si>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</si>
  <si>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</si>
  <si>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</si>
  <si>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</si>
  <si>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</si>
  <si>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</si>
  <si>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</si>
  <si>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</si>
  <si>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</si>
  <si>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</si>
  <si>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</si>
  <si>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</si>
  <si>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</si>
  <si>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</si>
  <si>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</si>
  <si>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</si>
  <si>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</si>
  <si>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</si>
  <si>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</si>
  <si>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</si>
  <si>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</si>
  <si>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</si>
  <si>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</si>
  <si>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</si>
  <si>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</si>
  <si>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</si>
  <si>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</si>
  <si>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</si>
  <si>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</si>
  <si>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</si>
  <si>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</si>
  <si>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</si>
  <si>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</si>
  <si>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</si>
  <si>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</si>
  <si>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</si>
  <si>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</si>
  <si>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</si>
  <si>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</si>
  <si>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</si>
  <si>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</si>
  <si>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</si>
  <si>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</si>
  <si>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</si>
  <si>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</si>
  <si>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</si>
  <si>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</si>
  <si>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</si>
  <si>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</si>
  <si>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</si>
  <si>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</si>
  <si>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</si>
  <si>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</si>
  <si>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</si>
  <si>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</si>
  <si>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</si>
  <si>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</si>
  <si>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</si>
  <si>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</si>
  <si>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</si>
  <si>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</si>
  <si>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</si>
  <si>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</si>
  <si>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</si>
  <si>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</si>
  <si>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</si>
  <si>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</si>
  <si>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</si>
  <si>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</si>
  <si>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</si>
  <si>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</si>
  <si>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</si>
  <si>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</si>
  <si>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</si>
  <si>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</si>
  <si>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</si>
  <si>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</si>
  <si>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</si>
  <si>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</si>
  <si>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</si>
  <si>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</si>
  <si>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</si>
  <si>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</si>
  <si>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</si>
  <si>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</si>
  <si>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</si>
  <si>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</si>
  <si>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</si>
  <si>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</si>
  <si>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</si>
  <si>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</si>
  <si>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</si>
  <si>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</si>
  <si>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</si>
  <si>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</si>
  <si>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</si>
  <si>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</si>
  <si>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</si>
  <si>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</si>
  <si>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</si>
  <si>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</si>
  <si>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</si>
  <si>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</si>
  <si>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</si>
  <si>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</si>
  <si>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</si>
  <si>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</si>
  <si>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</si>
  <si>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</si>
  <si>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</si>
  <si>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</si>
  <si>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</si>
  <si>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</si>
  <si>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</si>
  <si>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</si>
  <si>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</si>
  <si>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</si>
  <si>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</si>
  <si>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</si>
  <si>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</si>
  <si>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</si>
  <si>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</si>
  <si>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</si>
  <si>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</si>
  <si>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</si>
  <si>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</si>
  <si>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</si>
  <si>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</si>
  <si>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</si>
  <si>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</si>
  <si>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</si>
  <si>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</si>
  <si>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</si>
  <si>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</si>
  <si>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</si>
  <si>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</si>
  <si>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</si>
  <si>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</si>
  <si>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</si>
  <si>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</si>
  <si>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</si>
  <si>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</si>
  <si>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</si>
  <si>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</si>
  <si>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</si>
  <si>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</si>
  <si>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</si>
  <si>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</si>
  <si>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</si>
  <si>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</si>
  <si>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</si>
  <si>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</si>
  <si>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</si>
  <si>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</si>
  <si>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</si>
  <si>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</si>
  <si>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</si>
  <si>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</si>
  <si>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</si>
  <si>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</si>
  <si>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</si>
  <si>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</si>
  <si>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</si>
  <si>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</si>
  <si>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</si>
  <si>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</si>
  <si>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</si>
  <si>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</si>
  <si>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</si>
  <si>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</si>
  <si>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</si>
  <si>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</si>
  <si>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</si>
  <si>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</si>
  <si>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</si>
  <si>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</si>
  <si>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</si>
  <si>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</si>
  <si>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</si>
  <si>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</si>
  <si>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</si>
  <si>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</si>
  <si>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</si>
  <si>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</si>
  <si>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</si>
  <si>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</si>
  <si>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</si>
  <si>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</si>
  <si>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</si>
  <si>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</si>
  <si>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</si>
  <si>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</si>
  <si>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</si>
  <si>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</si>
  <si>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</si>
  <si>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</si>
  <si>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</si>
  <si>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</si>
  <si>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</si>
  <si>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</si>
  <si>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</si>
  <si>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</si>
  <si>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</si>
  <si>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</si>
  <si>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</si>
  <si>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</si>
  <si>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</si>
  <si>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</si>
  <si>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</si>
  <si>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</si>
  <si>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</si>
  <si>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</si>
  <si>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</si>
  <si>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</si>
  <si>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</si>
  <si>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</si>
  <si>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</si>
  <si>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</si>
  <si>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</si>
  <si>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</si>
  <si>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</si>
  <si>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</si>
  <si>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</si>
  <si>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</si>
  <si>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</si>
  <si>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</si>
  <si>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</si>
  <si>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</si>
  <si>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</si>
  <si>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</si>
  <si>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</si>
  <si>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</si>
  <si>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</si>
  <si>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</si>
  <si>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</si>
  <si>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</si>
  <si>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</si>
  <si>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</si>
  <si>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</si>
  <si>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</si>
  <si>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</si>
  <si>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</si>
  <si>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</si>
  <si>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</si>
  <si>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</si>
  <si>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</si>
  <si>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</si>
  <si>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</si>
  <si>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</si>
  <si>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</si>
  <si>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</si>
  <si>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</si>
  <si>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</si>
  <si>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</si>
  <si>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</si>
  <si>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</si>
  <si>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</si>
  <si>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</si>
  <si>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</si>
  <si>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</si>
  <si>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</si>
  <si>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</si>
  <si>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</si>
  <si>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</si>
  <si>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</si>
  <si>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</si>
  <si>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</si>
  <si>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</si>
  <si>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</si>
  <si>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</si>
  <si>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</si>
  <si>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</si>
  <si>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</si>
  <si>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</si>
  <si>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</si>
  <si>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</si>
  <si>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</si>
  <si>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</si>
  <si>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</si>
  <si>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</si>
  <si>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</si>
  <si>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</si>
  <si>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</si>
  <si>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</si>
  <si>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</si>
  <si>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</si>
  <si>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</si>
  <si>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</si>
  <si>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</si>
  <si>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</si>
  <si>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</si>
  <si>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</si>
  <si>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</si>
  <si>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</si>
  <si>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</si>
  <si>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</si>
  <si>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</si>
  <si>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</si>
  <si>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</si>
  <si>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</si>
  <si>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</si>
  <si>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</si>
  <si>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</si>
  <si>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</si>
  <si>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</si>
  <si>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</si>
  <si>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</si>
  <si>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</si>
  <si>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</si>
  <si>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</si>
  <si>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</si>
  <si>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</si>
  <si>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</si>
  <si>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</si>
  <si>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</si>
  <si>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</si>
  <si>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</si>
  <si>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</si>
  <si>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</si>
  <si>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</si>
  <si>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</si>
  <si>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</si>
  <si>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</si>
  <si>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</si>
  <si>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</si>
  <si>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</si>
  <si>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</si>
  <si>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</si>
  <si>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</si>
  <si>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</si>
  <si>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</si>
  <si>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</si>
  <si>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</si>
  <si>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</si>
  <si>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</si>
  <si>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</si>
  <si>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</si>
  <si>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</si>
  <si>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</si>
  <si>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</si>
  <si>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</si>
  <si>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</si>
  <si>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</si>
  <si>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</si>
  <si>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</si>
  <si>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</si>
  <si>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</si>
  <si>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</si>
  <si>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</si>
  <si>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</si>
  <si>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</si>
  <si>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</si>
  <si>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</si>
  <si>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</si>
  <si>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</si>
  <si>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</si>
  <si>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</si>
  <si>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</si>
  <si>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</si>
  <si>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</si>
  <si>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</si>
  <si>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</si>
  <si>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</si>
  <si>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</si>
  <si>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</si>
  <si>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</si>
  <si>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</si>
  <si>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</si>
  <si>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</si>
  <si>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</si>
  <si>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</si>
  <si>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</si>
  <si>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</si>
  <si>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</si>
  <si>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</si>
  <si>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</si>
  <si>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</si>
  <si>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</si>
  <si>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</si>
  <si>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</si>
  <si>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</si>
  <si>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</si>
  <si>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</si>
  <si>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</si>
  <si>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</si>
  <si>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</si>
  <si>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</si>
  <si>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</si>
  <si>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</si>
  <si>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</si>
  <si>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</si>
  <si>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</si>
  <si>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</si>
  <si>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</si>
  <si>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</si>
  <si>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</si>
  <si>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</si>
  <si>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</si>
  <si>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</si>
  <si>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</si>
  <si>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</si>
  <si>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</si>
  <si>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</si>
  <si>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</si>
  <si>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</si>
  <si>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</si>
  <si>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</si>
  <si>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</si>
  <si>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</si>
  <si>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</si>
  <si>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</si>
  <si>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</si>
  <si>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</si>
  <si>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</si>
  <si>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</si>
  <si>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</si>
  <si>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</si>
  <si>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</si>
  <si>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</si>
  <si>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</si>
  <si>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</si>
  <si>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</si>
  <si>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</si>
  <si>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</si>
  <si>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</si>
  <si>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</si>
  <si>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</si>
  <si>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</si>
  <si>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</si>
  <si>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</si>
  <si>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</si>
  <si>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</si>
  <si>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</si>
  <si>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</si>
  <si>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</si>
  <si>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</si>
  <si>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</si>
  <si>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</si>
  <si>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</si>
  <si>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</si>
  <si>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</si>
  <si>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</si>
  <si>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</si>
  <si>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</si>
  <si>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</si>
  <si>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</si>
  <si>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</si>
  <si>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</si>
  <si>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</si>
  <si>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</si>
  <si>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</si>
  <si>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</si>
  <si>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</si>
  <si>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</si>
  <si>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</si>
  <si>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</si>
  <si>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</si>
  <si>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</si>
  <si>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</si>
  <si>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</si>
  <si>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</si>
  <si>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</si>
  <si>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</si>
  <si>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</si>
  <si>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</si>
  <si>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</si>
  <si>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</si>
  <si>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</si>
  <si>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</si>
  <si>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</si>
  <si>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</si>
  <si>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</si>
  <si>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</si>
  <si>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</si>
  <si>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</si>
  <si>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</si>
  <si>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</si>
  <si>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</si>
  <si>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</si>
  <si>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</si>
  <si>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</si>
  <si>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</si>
  <si>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</si>
  <si>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</si>
  <si>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</si>
  <si>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</si>
  <si>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</si>
  <si>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</si>
  <si>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</si>
  <si>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</si>
  <si>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</si>
  <si>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</si>
  <si>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</si>
  <si>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</si>
  <si>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</si>
  <si>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</si>
  <si>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</si>
  <si>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</si>
  <si>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</si>
  <si>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</si>
  <si>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</si>
  <si>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</si>
  <si>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</si>
  <si>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</si>
  <si>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</si>
  <si>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</si>
  <si>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</si>
  <si>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</si>
  <si>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</si>
  <si>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</si>
  <si>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</si>
  <si>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</si>
  <si>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</si>
  <si>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</si>
  <si>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</si>
  <si>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</si>
  <si>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</si>
  <si>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</si>
  <si>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</si>
  <si>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</si>
  <si>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</si>
  <si>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</si>
  <si>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</si>
  <si>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</si>
  <si>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</si>
  <si>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</si>
  <si>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</si>
  <si>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</si>
  <si>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</si>
  <si>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</si>
  <si>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</si>
  <si>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</si>
  <si>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</si>
  <si>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</si>
  <si>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</si>
  <si>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</si>
  <si>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</si>
  <si>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</si>
  <si>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</si>
  <si>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</si>
  <si>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</si>
  <si>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</si>
  <si>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</si>
  <si>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</si>
  <si>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</si>
  <si>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</si>
  <si>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</si>
  <si>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</si>
  <si>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</si>
  <si>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</si>
  <si>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</si>
  <si>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</si>
  <si>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</si>
  <si>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</si>
  <si>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</si>
  <si>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</si>
  <si>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</si>
  <si>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</si>
  <si>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</si>
  <si>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</si>
  <si>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</si>
  <si>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</si>
  <si>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</si>
  <si>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</si>
  <si>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</si>
  <si>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</si>
  <si>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</si>
  <si>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</si>
  <si>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</si>
  <si>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</si>
  <si>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</si>
  <si>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</si>
  <si>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</si>
  <si>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</si>
  <si>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</si>
  <si>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</si>
  <si>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</si>
  <si>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</si>
  <si>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</si>
  <si>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</si>
  <si>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</si>
  <si>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</si>
  <si>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</si>
  <si>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</si>
  <si>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</si>
  <si>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</si>
  <si>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</si>
  <si>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</si>
  <si>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</si>
  <si>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</si>
  <si>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</si>
  <si>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</si>
  <si>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</si>
  <si>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</si>
  <si>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</si>
  <si>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</si>
  <si>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</si>
  <si>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</si>
  <si>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</si>
  <si>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</si>
  <si>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</si>
  <si>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</si>
  <si>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</si>
  <si>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</si>
  <si>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</si>
  <si>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</si>
  <si>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</si>
  <si>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</si>
  <si>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</si>
  <si>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</si>
  <si>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</si>
  <si>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</si>
  <si>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</si>
  <si>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</si>
  <si>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</si>
  <si>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</si>
  <si>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</si>
  <si>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</si>
  <si>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</si>
  <si>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</si>
  <si>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</si>
  <si>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</si>
  <si>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</si>
  <si>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</si>
  <si>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</si>
  <si>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</si>
  <si>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</si>
  <si>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</si>
  <si>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</si>
  <si>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</si>
  <si>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</si>
  <si>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</si>
  <si>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</si>
  <si>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</si>
  <si>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</si>
  <si>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</si>
  <si>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</si>
  <si>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</si>
  <si>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</si>
  <si>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</si>
  <si>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</si>
  <si>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</si>
  <si>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</si>
  <si>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</si>
  <si>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</si>
  <si>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</si>
  <si>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</si>
  <si>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</si>
  <si>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</si>
  <si>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</si>
  <si>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</si>
  <si>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</si>
  <si>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</si>
  <si>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</si>
  <si>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</si>
  <si>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</si>
  <si>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</si>
  <si>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</si>
  <si>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</si>
  <si>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</si>
  <si>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</si>
  <si>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</si>
  <si>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</si>
  <si>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</si>
  <si>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</si>
  <si>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</si>
  <si>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</si>
  <si>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</si>
  <si>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</si>
  <si>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</si>
  <si>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</si>
  <si>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</si>
  <si>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</si>
  <si>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</si>
  <si>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</si>
  <si>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</si>
  <si>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</si>
  <si>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</si>
  <si>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</si>
  <si>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</si>
  <si>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</si>
  <si>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</si>
  <si>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</si>
  <si>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</si>
  <si>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</si>
  <si>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</si>
  <si>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</si>
  <si>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</si>
  <si>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</si>
  <si>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</si>
  <si>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</si>
  <si>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</si>
  <si>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</si>
  <si>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</si>
  <si>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</si>
  <si>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</si>
  <si>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</si>
  <si>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</si>
  <si>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</si>
  <si>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</si>
  <si>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</si>
  <si>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</si>
  <si>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</si>
  <si>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</si>
  <si>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</si>
  <si>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</si>
  <si>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</si>
  <si>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</si>
  <si>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</si>
  <si>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</si>
  <si>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</si>
  <si>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</si>
  <si>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</si>
  <si>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</si>
  <si>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</si>
  <si>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</si>
  <si>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</si>
  <si>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</si>
  <si>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</si>
  <si>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</si>
  <si>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</si>
  <si>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</si>
  <si>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</si>
  <si>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</si>
  <si>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</si>
  <si>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</si>
  <si>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</si>
  <si>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</si>
  <si>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</si>
  <si>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</si>
  <si>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</si>
  <si>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</si>
  <si>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</si>
  <si>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</si>
  <si>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</si>
  <si>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</si>
  <si>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</si>
  <si>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</si>
  <si>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</si>
  <si>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</si>
  <si>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</si>
  <si>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</si>
  <si>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</si>
  <si>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</si>
  <si>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</si>
  <si>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</si>
  <si>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</si>
  <si>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</si>
  <si>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</si>
  <si>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</si>
  <si>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</si>
  <si>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</si>
  <si>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</si>
  <si>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</si>
  <si>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</si>
  <si>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</si>
  <si>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</si>
  <si>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</si>
  <si>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</si>
  <si>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</si>
  <si>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</si>
  <si>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</si>
  <si>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</si>
  <si>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</si>
  <si>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</si>
  <si>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</si>
  <si>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</si>
  <si>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</si>
  <si>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</si>
  <si>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</si>
  <si>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</si>
  <si>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</si>
  <si>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</si>
  <si>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</si>
  <si>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</si>
  <si>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</si>
  <si>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</si>
  <si>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</si>
  <si>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</si>
  <si>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</si>
  <si>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</si>
  <si>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</si>
  <si>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</si>
  <si>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</si>
  <si>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</si>
  <si>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</si>
  <si>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</si>
  <si>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</si>
  <si>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</si>
  <si>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</si>
  <si>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</si>
  <si>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</si>
  <si>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</si>
  <si>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</si>
  <si>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</si>
  <si>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</si>
  <si>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</si>
  <si>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</si>
  <si>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</si>
  <si>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</si>
  <si>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</si>
  <si>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</si>
  <si>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</si>
  <si>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</si>
  <si>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</si>
  <si>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</si>
  <si>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</si>
  <si>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</si>
  <si>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</si>
  <si>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</si>
  <si>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</si>
  <si>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</si>
  <si>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</si>
  <si>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</si>
  <si>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</si>
  <si>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</si>
  <si>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</si>
  <si>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</si>
  <si>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</si>
  <si>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</si>
  <si>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</si>
  <si>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</si>
  <si>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</si>
  <si>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</si>
  <si>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</si>
  <si>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</si>
  <si>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</si>
  <si>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</si>
  <si>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</si>
  <si>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</si>
  <si>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</si>
  <si>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</si>
  <si>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</si>
  <si>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</si>
  <si>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</si>
  <si>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</si>
  <si>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</si>
  <si>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</si>
  <si>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</si>
  <si>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</si>
  <si>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</si>
  <si>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</si>
  <si>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</si>
  <si>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</si>
  <si>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</si>
  <si>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</si>
  <si>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</si>
  <si>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</si>
  <si>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</si>
  <si>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</si>
  <si>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</si>
  <si>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</si>
  <si>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</si>
  <si>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</si>
  <si>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</si>
  <si>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</si>
  <si>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</si>
  <si>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</si>
  <si>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</si>
  <si>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</si>
  <si>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</si>
  <si>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</si>
  <si>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</si>
  <si>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</si>
  <si>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</si>
  <si>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</si>
  <si>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</si>
  <si>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</si>
  <si>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</si>
  <si>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</si>
  <si>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</si>
  <si>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</si>
  <si>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</si>
  <si>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</si>
  <si>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</si>
  <si>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</si>
  <si>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</si>
  <si>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</si>
  <si>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</si>
  <si>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</si>
  <si>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</si>
  <si>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</si>
  <si>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</si>
  <si>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</si>
  <si>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</si>
  <si>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</si>
  <si>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</si>
  <si>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</si>
  <si>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</si>
  <si>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</si>
  <si>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</si>
  <si>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</si>
  <si>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</si>
  <si>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</si>
  <si>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</si>
  <si>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</si>
  <si>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</si>
  <si>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</si>
  <si>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</si>
  <si>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</si>
  <si>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</si>
  <si>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</si>
  <si>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</si>
  <si>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</si>
  <si>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</si>
  <si>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</si>
  <si>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</si>
  <si>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</si>
  <si>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</si>
  <si>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</si>
  <si>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</si>
  <si>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</si>
  <si>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</si>
  <si>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</si>
  <si>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</si>
  <si>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</si>
  <si>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</si>
  <si>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</si>
  <si>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</si>
  <si>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</si>
  <si>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</si>
  <si>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</si>
  <si>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</si>
  <si>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</si>
  <si>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</si>
  <si>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</si>
  <si>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</si>
  <si>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</si>
  <si>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</si>
  <si>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</si>
  <si>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</si>
  <si>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</si>
  <si>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</si>
  <si>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</si>
  <si>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</si>
  <si>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</si>
  <si>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</si>
  <si>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</si>
  <si>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</si>
  <si>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</si>
  <si>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</si>
  <si>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</si>
  <si>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</si>
  <si>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</si>
  <si>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</si>
  <si>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</si>
  <si>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</si>
  <si>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</si>
  <si>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</si>
  <si>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</si>
  <si>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</si>
  <si>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</si>
  <si>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</si>
  <si>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</si>
  <si>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</si>
  <si>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</si>
  <si>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</si>
  <si>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</si>
  <si>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</si>
  <si>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</si>
  <si>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</si>
  <si>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</si>
  <si>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</si>
  <si>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</si>
  <si>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</si>
  <si>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</si>
  <si>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</si>
  <si>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</si>
  <si>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</si>
  <si>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</si>
  <si>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</si>
  <si>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</si>
  <si>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</si>
  <si>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</si>
  <si>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</si>
  <si>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</si>
  <si>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</si>
  <si>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</si>
  <si>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</si>
  <si>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</si>
  <si>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</si>
  <si>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</si>
  <si>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</si>
  <si>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</si>
  <si>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</si>
  <si>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</si>
  <si>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</si>
  <si>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</si>
  <si>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</si>
  <si>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</si>
  <si>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</si>
  <si>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</si>
  <si>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</si>
  <si>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</si>
  <si>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</si>
  <si>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</si>
  <si>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</si>
  <si>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</si>
  <si>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</si>
  <si>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</si>
  <si>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</si>
  <si>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</si>
  <si>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</si>
  <si>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</si>
  <si>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</si>
  <si>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</si>
  <si>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</si>
  <si>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</si>
  <si>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</si>
  <si>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</si>
  <si>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</si>
  <si>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</si>
  <si>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</si>
  <si>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</si>
  <si>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</si>
  <si>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</si>
  <si>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</si>
  <si>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</si>
  <si>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</si>
  <si>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</si>
  <si>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</si>
  <si>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</si>
  <si>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</si>
  <si>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</si>
  <si>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</si>
  <si>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</si>
  <si>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</si>
  <si>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</si>
  <si>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</si>
  <si>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</si>
  <si>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</si>
  <si>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</si>
  <si>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</si>
  <si>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</si>
  <si>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</si>
  <si>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</si>
  <si>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</si>
  <si>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</si>
  <si>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</si>
  <si>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</si>
  <si>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</si>
  <si>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</si>
  <si>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</si>
  <si>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</si>
  <si>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</si>
  <si>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</si>
  <si>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</si>
  <si>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</si>
  <si>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</si>
  <si>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</si>
  <si>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</si>
  <si>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</si>
  <si>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</si>
  <si>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</si>
  <si>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</si>
  <si>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</si>
  <si>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</si>
  <si>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</si>
  <si>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</si>
  <si>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</si>
  <si>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</si>
  <si>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</si>
  <si>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</si>
  <si>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</si>
  <si>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</si>
  <si>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</si>
  <si>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</si>
  <si>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</si>
  <si>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</si>
  <si>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</si>
  <si>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</si>
  <si>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</si>
  <si>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</si>
  <si>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</si>
  <si>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</si>
  <si>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</si>
  <si>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</si>
  <si>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</si>
  <si>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</si>
  <si>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</si>
  <si>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</si>
  <si>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</si>
  <si>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</si>
  <si>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</si>
  <si>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</si>
  <si>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</si>
  <si>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</si>
  <si>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</si>
  <si>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</si>
  <si>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</si>
  <si>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</si>
  <si>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</si>
  <si>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</si>
  <si>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</si>
  <si>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</si>
  <si>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</si>
  <si>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</si>
  <si>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</si>
  <si>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</si>
  <si>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</si>
  <si>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</si>
  <si>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</si>
  <si>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</si>
  <si>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</si>
  <si>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</si>
  <si>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</si>
  <si>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</si>
  <si>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</si>
  <si>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</si>
  <si>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</si>
  <si>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</si>
  <si>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</si>
  <si>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</si>
  <si>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</si>
  <si>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</si>
  <si>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</si>
  <si>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</si>
  <si>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</si>
  <si>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</si>
  <si>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</si>
  <si>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</si>
  <si>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</si>
  <si>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</si>
  <si>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</si>
  <si>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</si>
  <si>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</si>
  <si>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</si>
  <si>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</si>
  <si>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</si>
  <si>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</si>
  <si>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</si>
  <si>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</si>
  <si>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</si>
  <si>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</si>
  <si>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</si>
  <si>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</si>
  <si>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</si>
  <si>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</si>
  <si>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</si>
  <si>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</si>
  <si>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</si>
  <si>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</si>
  <si>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</si>
  <si>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</si>
  <si>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</si>
  <si>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</si>
  <si>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</si>
  <si>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</si>
  <si>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</si>
  <si>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</si>
  <si>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</si>
  <si>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</si>
  <si>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</si>
  <si>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</si>
  <si>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</si>
  <si>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</si>
  <si>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</si>
  <si>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</si>
  <si>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</si>
  <si>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</si>
  <si>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</si>
  <si>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</si>
  <si>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</si>
  <si>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</si>
  <si>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</si>
  <si>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</si>
  <si>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</si>
  <si>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</si>
  <si>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</si>
  <si>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</si>
  <si>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</si>
  <si>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</si>
  <si>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</si>
  <si>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</si>
  <si>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</si>
  <si>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</si>
  <si>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</si>
  <si>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</si>
  <si>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</si>
  <si>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</si>
  <si>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</si>
  <si>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</si>
  <si>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</si>
  <si>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</si>
  <si>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</si>
  <si>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</si>
  <si>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</si>
  <si>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</si>
  <si>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</si>
  <si>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</si>
  <si>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</si>
  <si>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</si>
  <si>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</si>
  <si>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</si>
  <si>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</si>
  <si>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</si>
  <si>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</si>
  <si>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</si>
  <si>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</si>
  <si>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</si>
  <si>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</si>
  <si>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</si>
  <si>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</si>
  <si>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</si>
  <si>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</si>
  <si>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</si>
  <si>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</si>
  <si>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</si>
  <si>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</si>
  <si>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</si>
  <si>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</si>
  <si>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</si>
  <si>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</si>
  <si>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</si>
  <si>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</si>
  <si>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</si>
  <si>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</si>
  <si>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</si>
  <si>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</si>
  <si>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</si>
  <si>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</si>
  <si>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</si>
  <si>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</si>
  <si>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</si>
  <si>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</si>
  <si>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</si>
  <si>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</si>
  <si>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</si>
  <si>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</si>
  <si>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</si>
  <si>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</si>
  <si>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</si>
  <si>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</si>
  <si>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</si>
  <si>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</si>
  <si>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</si>
  <si>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</si>
  <si>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</si>
  <si>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</si>
  <si>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</si>
  <si>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</si>
  <si>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</si>
  <si>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</si>
  <si>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</si>
  <si>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</si>
  <si>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</si>
  <si>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</si>
  <si>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</si>
  <si>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</si>
  <si>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</si>
  <si>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</si>
  <si>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</si>
  <si>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</si>
  <si>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</si>
  <si>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</si>
  <si>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</si>
  <si>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</si>
  <si>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</si>
  <si>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</si>
  <si>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</si>
  <si>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</si>
  <si>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</si>
  <si>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</si>
  <si>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</si>
  <si>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</si>
  <si>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</si>
  <si>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</si>
  <si>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</si>
  <si>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</si>
  <si>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</si>
  <si>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</si>
  <si>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</si>
  <si>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</si>
  <si>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</si>
  <si>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</si>
  <si>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</si>
  <si>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</si>
  <si>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</si>
  <si>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</si>
  <si>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</si>
  <si>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</si>
  <si>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</si>
  <si>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</si>
  <si>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</si>
  <si>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</si>
  <si>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</si>
  <si>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</si>
  <si>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</si>
  <si>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</si>
  <si>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</si>
  <si>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</si>
  <si>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</si>
  <si>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</si>
  <si>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</si>
  <si>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</si>
  <si>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</si>
  <si>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</si>
  <si>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</si>
  <si>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</si>
  <si>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</si>
  <si>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</si>
  <si>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</si>
  <si>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</si>
  <si>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</si>
  <si>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</si>
  <si>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</si>
  <si>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</si>
  <si>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</si>
  <si>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</si>
  <si>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</si>
  <si>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</si>
  <si>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</si>
  <si>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</si>
  <si>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</si>
  <si>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</si>
  <si>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</si>
  <si>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</si>
  <si>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</si>
  <si>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</si>
  <si>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</si>
  <si>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</si>
  <si>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</si>
  <si>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</si>
  <si>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</si>
  <si>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</si>
  <si>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</si>
  <si>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</si>
  <si>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</si>
  <si>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</si>
  <si>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</si>
  <si>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</si>
  <si>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</si>
  <si>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</si>
  <si>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</si>
  <si>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</si>
  <si>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</si>
  <si>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</si>
  <si>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</si>
  <si>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</si>
  <si>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</si>
  <si>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</si>
  <si>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</si>
  <si>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</si>
  <si>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</si>
  <si>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</si>
  <si>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</si>
  <si>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</si>
  <si>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</si>
  <si>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</si>
  <si>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</si>
  <si>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</si>
  <si>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</si>
  <si>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</si>
  <si>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</si>
  <si>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</si>
  <si>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</si>
  <si>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</si>
  <si>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</si>
  <si>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</si>
  <si>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</si>
  <si>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</si>
  <si>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</si>
  <si>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</si>
  <si>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</si>
  <si>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</si>
  <si>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</si>
  <si>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</si>
  <si>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</si>
  <si>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</si>
  <si>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</si>
  <si>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</si>
  <si>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</si>
  <si>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</si>
  <si>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</si>
  <si>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</si>
  <si>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</si>
  <si>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</si>
  <si>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</si>
  <si>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</si>
  <si>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</si>
  <si>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</si>
  <si>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</si>
  <si>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</si>
  <si>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</si>
  <si>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</si>
  <si>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</si>
  <si>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</si>
  <si>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</si>
  <si>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</si>
  <si>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</si>
  <si>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</si>
  <si>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</si>
  <si>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</si>
  <si>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</si>
  <si>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</si>
  <si>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</si>
  <si>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</si>
  <si>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</si>
  <si>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</si>
  <si>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</si>
  <si>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</si>
  <si>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</si>
  <si>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</si>
  <si>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</si>
  <si>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</si>
  <si>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</si>
  <si>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</si>
  <si>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</si>
  <si>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</si>
  <si>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</si>
  <si>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</si>
  <si>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</si>
  <si>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</si>
  <si>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</si>
  <si>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</si>
  <si>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</si>
  <si>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</si>
  <si>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</si>
  <si>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</si>
  <si>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</si>
  <si>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</si>
  <si>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</si>
  <si>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</si>
  <si>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</si>
  <si>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</si>
  <si>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</si>
  <si>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</si>
  <si>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</si>
  <si>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</si>
  <si>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</si>
  <si>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</si>
  <si>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</si>
  <si>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</si>
  <si>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</si>
  <si>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</si>
  <si>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</si>
  <si>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</si>
  <si>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</si>
  <si>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</si>
  <si>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</si>
  <si>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</si>
  <si>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</si>
  <si>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</si>
  <si>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</si>
  <si>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</si>
  <si>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</si>
  <si>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</si>
  <si>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</si>
  <si>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</si>
  <si>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</si>
  <si>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</si>
  <si>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</si>
  <si>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</si>
  <si>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</si>
  <si>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</si>
  <si>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</si>
  <si>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</si>
  <si>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</si>
  <si>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</si>
  <si>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</si>
  <si>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</si>
  <si>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</si>
  <si>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</si>
  <si>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</si>
  <si>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</si>
  <si>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</si>
  <si>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</si>
  <si>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</si>
  <si>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</si>
  <si>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</si>
  <si>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</si>
  <si>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</si>
  <si>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</si>
  <si>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</si>
  <si>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</si>
  <si>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</si>
  <si>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</si>
  <si>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</si>
  <si>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</si>
  <si>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</si>
  <si>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</si>
  <si>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</si>
  <si>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</si>
  <si>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</si>
  <si>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</si>
  <si>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</si>
  <si>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</si>
  <si>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</si>
  <si>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</si>
  <si>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</si>
  <si>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</si>
  <si>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</si>
  <si>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</si>
  <si>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</si>
  <si>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</si>
  <si>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</si>
  <si>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</si>
  <si>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</si>
  <si>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</si>
  <si>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</si>
  <si>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</si>
  <si>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</si>
  <si>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</si>
  <si>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</si>
  <si>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</si>
  <si>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</si>
  <si>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</si>
  <si>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</si>
  <si>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</si>
  <si>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</si>
  <si>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</si>
  <si>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</si>
  <si>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</si>
  <si>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</si>
  <si>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</si>
  <si>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</si>
  <si>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</si>
  <si>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</si>
  <si>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</si>
  <si>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</si>
  <si>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</si>
  <si>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</si>
  <si>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</si>
  <si>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</si>
  <si>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</si>
  <si>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</si>
  <si>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</si>
  <si>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</si>
  <si>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</si>
  <si>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</si>
  <si>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</si>
  <si>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</si>
  <si>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</si>
  <si>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</si>
  <si>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</si>
  <si>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</si>
  <si>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</si>
  <si>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</si>
  <si>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</si>
  <si>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</si>
  <si>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</si>
  <si>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</si>
  <si>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</si>
  <si>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</si>
  <si>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</si>
  <si>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</si>
  <si>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</si>
  <si>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</si>
  <si>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</si>
  <si>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</si>
  <si>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</si>
  <si>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</si>
  <si>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</si>
  <si>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</si>
  <si>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</si>
  <si>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</si>
  <si>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</si>
  <si>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</si>
  <si>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</si>
  <si>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</si>
  <si>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</si>
  <si>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</si>
  <si>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</si>
  <si>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</si>
  <si>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</si>
  <si>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</si>
  <si>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</si>
  <si>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</si>
  <si>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</si>
  <si>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</si>
  <si>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</si>
  <si>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</si>
  <si>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</si>
  <si>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</si>
  <si>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</si>
  <si>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</si>
  <si>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</si>
  <si>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</si>
  <si>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</si>
  <si>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</si>
  <si>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</si>
  <si>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</si>
  <si>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</si>
  <si>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</si>
  <si>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</si>
  <si>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</si>
  <si>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</si>
  <si>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</si>
  <si>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</si>
  <si>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</si>
  <si>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</si>
  <si>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</si>
  <si>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</si>
  <si>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</si>
  <si>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</si>
  <si>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</si>
  <si>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</si>
  <si>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</si>
  <si>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</si>
  <si>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</si>
  <si>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</si>
  <si>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</si>
  <si>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</si>
  <si>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</si>
  <si>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</si>
  <si>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</si>
  <si>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</si>
  <si>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</si>
  <si>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</si>
  <si>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</si>
  <si>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</si>
  <si>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</si>
  <si>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</si>
  <si>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</si>
  <si>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</si>
  <si>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</si>
  <si>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</si>
  <si>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</si>
  <si>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</si>
  <si>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</si>
  <si>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</si>
  <si>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</si>
  <si>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</si>
  <si>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</si>
  <si>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</si>
  <si>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</si>
  <si>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</si>
  <si>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</si>
  <si>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</si>
  <si>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</si>
  <si>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</si>
  <si>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</si>
  <si>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</si>
  <si>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</si>
  <si>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</si>
  <si>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</si>
  <si>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</si>
  <si>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</si>
  <si>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</si>
  <si>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</si>
  <si>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</si>
  <si>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</si>
  <si>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</si>
  <si>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</si>
  <si>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</si>
  <si>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</si>
  <si>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</si>
  <si>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</si>
  <si>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</si>
  <si>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</si>
  <si>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</si>
  <si>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</si>
  <si>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</si>
  <si>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</si>
  <si>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</si>
  <si>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</si>
  <si>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</si>
  <si>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</si>
  <si>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</si>
  <si>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</si>
  <si>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</si>
  <si>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</si>
  <si>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</si>
  <si>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</si>
  <si>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</si>
  <si>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</si>
  <si>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</si>
  <si>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</si>
  <si>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</si>
  <si>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</si>
  <si>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</si>
  <si>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</si>
  <si>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</si>
  <si>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</si>
  <si>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</si>
  <si>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</si>
  <si>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</si>
  <si>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</si>
  <si>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</si>
  <si>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</si>
  <si>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</si>
  <si>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</si>
  <si>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</si>
  <si>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</si>
  <si>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</si>
  <si>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</si>
  <si>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</si>
  <si>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</si>
  <si>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</si>
  <si>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</si>
  <si>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</si>
  <si>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</si>
  <si>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</si>
  <si>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</si>
  <si>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</si>
  <si>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</si>
  <si>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</si>
  <si>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</si>
  <si>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</si>
  <si>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</si>
  <si>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</si>
  <si>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</si>
  <si>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</si>
  <si>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</si>
  <si>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</si>
  <si>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</si>
  <si>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</si>
  <si>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</si>
  <si>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</si>
  <si>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</si>
  <si>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</si>
  <si>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</si>
  <si>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</si>
  <si>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</si>
  <si>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</si>
  <si>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</si>
  <si>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</si>
  <si>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</si>
  <si>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</si>
  <si>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</si>
  <si>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</si>
  <si>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</si>
  <si>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</si>
  <si>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</si>
  <si>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</si>
  <si>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</si>
  <si>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</si>
  <si>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</si>
  <si>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</si>
  <si>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</si>
  <si>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</si>
  <si>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</si>
  <si>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</si>
  <si>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</si>
  <si>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</si>
  <si>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</si>
  <si>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</si>
  <si>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</si>
  <si>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</si>
  <si>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</si>
  <si>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</si>
  <si>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</si>
  <si>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</si>
  <si>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</si>
  <si>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</si>
  <si>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</si>
  <si>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</si>
  <si>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</si>
  <si>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</si>
  <si>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</si>
  <si>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</si>
  <si>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</si>
  <si>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</si>
  <si>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</si>
  <si>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</si>
  <si>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</si>
  <si>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</si>
  <si>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</si>
  <si>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</si>
  <si>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</si>
  <si>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</si>
  <si>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</si>
  <si>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</si>
  <si>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</si>
  <si>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</si>
  <si>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</si>
  <si>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</si>
  <si>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</si>
  <si>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</si>
  <si>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</si>
  <si>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</si>
  <si>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</si>
  <si>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</si>
  <si>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</si>
  <si>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</si>
  <si>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</si>
  <si>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</si>
  <si>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</si>
  <si>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</si>
  <si>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</si>
  <si>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</si>
  <si>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</si>
  <si>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</si>
  <si>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</si>
  <si>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</si>
  <si>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</si>
  <si>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</si>
  <si>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</si>
  <si>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</si>
  <si>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</si>
  <si>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</si>
  <si>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</si>
  <si>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</si>
  <si>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</si>
  <si>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</si>
  <si>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</si>
  <si>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</si>
  <si>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</si>
  <si>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</si>
  <si>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</si>
  <si>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</si>
  <si>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</si>
  <si>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</si>
  <si>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</si>
  <si>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</si>
  <si>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</si>
  <si>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</si>
  <si>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</si>
  <si>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</si>
  <si>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</si>
  <si>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</si>
  <si>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</si>
  <si>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</si>
  <si>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</si>
  <si>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</si>
  <si>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</si>
  <si>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</si>
  <si>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</si>
  <si>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</si>
  <si>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</si>
  <si>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</si>
  <si>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</si>
  <si>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</si>
  <si>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</si>
  <si>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</si>
  <si>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</si>
  <si>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</si>
  <si>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</si>
  <si>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</si>
  <si>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</si>
  <si>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</si>
  <si>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</si>
  <si>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</si>
  <si>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</si>
  <si>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</si>
  <si>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</si>
  <si>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</si>
  <si>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</si>
  <si>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</si>
  <si>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</si>
  <si>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</si>
  <si>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</si>
  <si>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</si>
  <si>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</si>
  <si>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</si>
  <si>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</si>
  <si>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</si>
  <si>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</si>
  <si>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</si>
  <si>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</si>
  <si>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</si>
  <si>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</si>
  <si>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</si>
  <si>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</si>
  <si>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</si>
  <si>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</si>
  <si>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</si>
  <si>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</si>
  <si>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</si>
  <si>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</si>
  <si>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</si>
  <si>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</si>
  <si>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</si>
  <si>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</si>
  <si>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</si>
  <si>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</si>
  <si>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</si>
  <si>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</si>
  <si>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</si>
  <si>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</si>
  <si>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</si>
  <si>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</si>
  <si>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</si>
  <si>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</si>
  <si>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</si>
  <si>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</si>
  <si>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</si>
  <si>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</si>
  <si>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</si>
  <si>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</si>
  <si>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</si>
  <si>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</si>
  <si>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</si>
  <si>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</si>
  <si>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</si>
  <si>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</si>
  <si>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</si>
  <si>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</si>
  <si>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</si>
  <si>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</si>
  <si>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</si>
  <si>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</si>
  <si>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</si>
  <si>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</si>
  <si>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</si>
  <si>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</si>
  <si>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</si>
  <si>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</si>
  <si>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</si>
  <si>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</si>
  <si>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</si>
  <si>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</si>
  <si>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</si>
  <si>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</si>
  <si>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</si>
  <si>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</si>
  <si>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</si>
  <si>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</si>
  <si>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</si>
  <si>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</si>
  <si>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</si>
  <si>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</si>
  <si>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</si>
  <si>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</si>
  <si>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</si>
  <si>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</si>
  <si>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</si>
  <si>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</si>
  <si>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</si>
  <si>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</si>
  <si>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</si>
  <si>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</si>
  <si>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</si>
  <si>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</si>
  <si>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</si>
  <si>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</si>
  <si>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</si>
  <si>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</si>
  <si>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</si>
  <si>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</si>
  <si>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</si>
  <si>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</si>
  <si>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</si>
  <si>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</si>
  <si>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</si>
  <si>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</si>
  <si>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</si>
  <si>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</si>
  <si>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</si>
  <si>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</si>
  <si>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</si>
  <si>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</si>
  <si>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</si>
  <si>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</si>
  <si>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</si>
  <si>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</si>
  <si>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</si>
  <si>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</si>
  <si>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</si>
  <si>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</si>
  <si>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</si>
  <si>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</si>
  <si>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</si>
  <si>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</si>
  <si>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</si>
  <si>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</si>
  <si>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</si>
  <si>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</si>
  <si>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</si>
  <si>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</si>
  <si>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</si>
  <si>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</si>
  <si>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</si>
  <si>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</si>
  <si>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</si>
  <si>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</si>
  <si>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</si>
  <si>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</si>
  <si>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</si>
  <si>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</si>
  <si>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</si>
  <si>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</si>
  <si>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</si>
  <si>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</si>
  <si>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</si>
  <si>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</si>
  <si>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</si>
  <si>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</si>
  <si>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</si>
  <si>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</si>
  <si>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</si>
  <si>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</si>
  <si>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</si>
  <si>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</si>
  <si>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</si>
  <si>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</si>
  <si>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</si>
  <si>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</si>
  <si>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</si>
  <si>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</si>
  <si>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</si>
  <si>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</si>
  <si>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</si>
  <si>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</si>
  <si>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</si>
  <si>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</si>
  <si>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</si>
  <si>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</si>
  <si>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</si>
  <si>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</si>
  <si>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</si>
  <si>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</si>
  <si>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</si>
  <si>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</si>
  <si>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</si>
  <si>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</si>
  <si>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</si>
  <si>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</si>
  <si>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</si>
  <si>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</si>
  <si>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</si>
  <si>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</si>
  <si>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</si>
  <si>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</si>
  <si>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</si>
  <si>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</si>
  <si>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</si>
  <si>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</si>
  <si>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</si>
  <si>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</si>
  <si>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</si>
  <si>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</si>
  <si>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</si>
  <si>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</si>
  <si>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</si>
  <si>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</si>
  <si>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</si>
  <si>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</si>
  <si>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</si>
  <si>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</si>
  <si>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</si>
  <si>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</si>
  <si>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</si>
  <si>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</si>
  <si>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</si>
  <si>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</si>
  <si>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</si>
  <si>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</si>
  <si>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</si>
  <si>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</si>
  <si>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</si>
  <si>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</si>
  <si>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</si>
  <si>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</si>
  <si>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</si>
  <si>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</si>
  <si>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</si>
  <si>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</si>
  <si>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</si>
  <si>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</si>
  <si>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</si>
  <si>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</si>
  <si>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</si>
  <si>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</si>
  <si>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</si>
  <si>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</si>
  <si>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</si>
  <si>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</si>
  <si>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</si>
  <si>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</si>
  <si>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</si>
  <si>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</si>
  <si>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</si>
  <si>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</si>
  <si>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</si>
  <si>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</si>
  <si>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</si>
  <si>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</si>
  <si>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</si>
  <si>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</si>
  <si>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</si>
  <si>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</si>
  <si>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</si>
  <si>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</si>
  <si>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</si>
  <si>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</si>
  <si>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</si>
  <si>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</si>
  <si>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</si>
  <si>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</si>
  <si>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</si>
  <si>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</si>
  <si>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</si>
  <si>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</si>
  <si>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</si>
  <si>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</si>
  <si>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</si>
  <si>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</si>
  <si>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</si>
  <si>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</si>
  <si>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</si>
  <si>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</si>
  <si>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</si>
  <si>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</si>
  <si>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</si>
  <si>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</si>
  <si>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</si>
  <si>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</si>
  <si>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</si>
  <si>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</si>
  <si>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</si>
  <si>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</si>
  <si>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</si>
  <si>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</si>
  <si>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</si>
  <si>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</si>
  <si>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</si>
  <si>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</si>
  <si>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</si>
  <si>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</si>
  <si>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</si>
  <si>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</si>
  <si>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</si>
  <si>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</si>
  <si>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</si>
  <si>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</si>
  <si>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</si>
  <si>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</si>
  <si>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</si>
  <si>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</si>
  <si>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</si>
  <si>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</si>
  <si>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</si>
  <si>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</si>
  <si>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</si>
  <si>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</si>
  <si>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</si>
  <si>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</si>
  <si>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</si>
  <si>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</si>
  <si>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</si>
  <si>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</si>
  <si>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</si>
  <si>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</si>
  <si>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</si>
  <si>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</si>
  <si>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</si>
  <si>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</si>
  <si>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</si>
  <si>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</si>
  <si>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</si>
  <si>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</si>
  <si>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</si>
  <si>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</si>
  <si>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</si>
  <si>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</si>
  <si>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</si>
  <si>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</si>
  <si>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</si>
  <si>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</si>
  <si>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</si>
  <si>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</si>
  <si>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</si>
  <si>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</si>
  <si>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</si>
  <si>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</si>
  <si>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</si>
  <si>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</si>
  <si>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</si>
  <si>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</si>
  <si>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</si>
  <si>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</si>
  <si>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</si>
  <si>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</si>
  <si>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</si>
  <si>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</si>
  <si>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</si>
  <si>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</si>
  <si>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</si>
  <si>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</si>
  <si>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</si>
  <si>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</si>
  <si>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</si>
  <si>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</si>
  <si>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</si>
  <si>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</si>
  <si>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</si>
  <si>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</si>
  <si>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</si>
  <si>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</si>
  <si>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</si>
  <si>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</si>
  <si>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</si>
  <si>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</si>
  <si>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</si>
  <si>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</si>
  <si>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</si>
  <si>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</si>
  <si>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</si>
  <si>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</si>
  <si>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</si>
  <si>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</si>
  <si>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</si>
  <si>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</si>
  <si>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</si>
  <si>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</si>
  <si>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</si>
  <si>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</si>
  <si>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</si>
  <si>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</si>
  <si>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</si>
  <si>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</si>
  <si>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</si>
  <si>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</si>
  <si>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</si>
  <si>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</si>
  <si>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</si>
  <si>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</si>
  <si>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</si>
  <si>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</si>
  <si>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</si>
  <si>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</si>
  <si>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</si>
  <si>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</si>
  <si>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</si>
  <si>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</si>
  <si>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</si>
  <si>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</si>
  <si>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</si>
  <si>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</si>
  <si>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</si>
  <si>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</si>
  <si>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</si>
  <si>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</si>
  <si>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</si>
  <si>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</si>
  <si>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</si>
  <si>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</si>
  <si>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</si>
  <si>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</si>
  <si>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</si>
  <si>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</si>
  <si>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</si>
  <si>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</si>
  <si>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</si>
  <si>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</si>
  <si>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</si>
  <si>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</si>
  <si>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</si>
  <si>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</si>
  <si>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</si>
  <si>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</si>
  <si>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</si>
  <si>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</si>
  <si>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</si>
  <si>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</si>
  <si>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</si>
  <si>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</si>
  <si>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</si>
  <si>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</si>
  <si>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</si>
  <si>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</si>
  <si>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</si>
  <si>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</si>
  <si>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</si>
  <si>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</si>
  <si>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</si>
  <si>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</si>
  <si>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</si>
  <si>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</si>
  <si>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</si>
  <si>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</si>
  <si>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</si>
  <si>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</si>
  <si>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</si>
  <si>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</si>
  <si>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</si>
  <si>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</si>
  <si>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</si>
  <si>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</si>
  <si>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</si>
  <si>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</si>
  <si>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</si>
  <si>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</si>
  <si>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</si>
  <si>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</si>
  <si>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</si>
  <si>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</si>
  <si>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</si>
  <si>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</si>
  <si>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</si>
  <si>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</si>
  <si>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</si>
  <si>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</si>
  <si>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</si>
  <si>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</si>
  <si>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</si>
  <si>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</si>
  <si>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</si>
  <si>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</si>
  <si>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</si>
  <si>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</si>
  <si>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</si>
  <si>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</si>
  <si>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</si>
  <si>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</si>
  <si>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</si>
  <si>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</si>
  <si>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</si>
  <si>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</si>
  <si>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</si>
  <si>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</si>
  <si>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</si>
  <si>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</si>
  <si>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</si>
  <si>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</si>
  <si>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</si>
  <si>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</si>
  <si>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</si>
  <si>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</si>
  <si>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</si>
  <si>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</si>
  <si>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</si>
  <si>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</si>
  <si>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</si>
  <si>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</si>
  <si>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</si>
  <si>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</si>
  <si>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</si>
  <si>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</si>
  <si>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</si>
  <si>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</si>
  <si>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</si>
  <si>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</si>
  <si>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</si>
  <si>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</si>
  <si>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</si>
  <si>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</si>
  <si>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</si>
  <si>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</si>
  <si>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</si>
  <si>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</si>
  <si>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</si>
  <si>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</si>
  <si>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</si>
  <si>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</si>
  <si>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</si>
  <si>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</si>
  <si>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</si>
  <si>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</si>
  <si>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</si>
  <si>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</si>
  <si>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</si>
  <si>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</si>
  <si>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</si>
  <si>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</si>
  <si>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</si>
  <si>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</si>
  <si>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</si>
  <si>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</si>
  <si>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</si>
  <si>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</si>
  <si>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</si>
  <si>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</si>
  <si>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</si>
  <si>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</si>
  <si>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</si>
  <si>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</si>
  <si>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</si>
  <si>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</si>
  <si>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</si>
  <si>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</si>
  <si>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</si>
  <si>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</si>
  <si>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</si>
  <si>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</si>
  <si>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</si>
  <si>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</si>
  <si>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</si>
  <si>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</si>
  <si>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</si>
  <si>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</si>
  <si>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</si>
  <si>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</si>
  <si>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</si>
  <si>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</si>
  <si>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</si>
  <si>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</si>
  <si>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</si>
  <si>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</si>
  <si>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</si>
  <si>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</si>
  <si>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</si>
  <si>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</si>
  <si>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</si>
  <si>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</si>
  <si>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</si>
  <si>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</si>
  <si>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</si>
  <si>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</si>
  <si>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</si>
  <si>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</si>
  <si>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</si>
  <si>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</si>
  <si>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</si>
  <si>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</si>
  <si>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</si>
  <si>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</si>
  <si>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</si>
  <si>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</si>
  <si>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</si>
  <si>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</si>
  <si>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</si>
  <si>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</si>
  <si>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</si>
  <si>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</si>
  <si>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</si>
  <si>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</si>
  <si>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</si>
  <si>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</si>
  <si>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</si>
  <si>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</si>
  <si>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</si>
  <si>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</si>
  <si>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</si>
  <si>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</si>
  <si>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</si>
  <si>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</si>
  <si>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</si>
  <si>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</si>
  <si>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</si>
  <si>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</si>
  <si>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</si>
  <si>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</si>
  <si>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</si>
  <si>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</si>
  <si>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</si>
  <si>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</si>
  <si>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</si>
  <si>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</si>
  <si>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</si>
  <si>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</si>
  <si>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</si>
  <si>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</si>
  <si>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</si>
  <si>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</si>
  <si>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</si>
  <si>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</si>
  <si>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</si>
  <si>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</si>
  <si>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</si>
  <si>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</si>
  <si>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</si>
  <si>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</si>
  <si>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</si>
  <si>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</si>
  <si>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</si>
  <si>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</si>
  <si>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</si>
  <si>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</si>
  <si>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</si>
  <si>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</si>
  <si>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</si>
  <si>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</si>
  <si>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</si>
  <si>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</si>
  <si>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</si>
  <si>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</si>
  <si>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</si>
  <si>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</si>
  <si>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</si>
  <si>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</si>
  <si>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</si>
  <si>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</si>
  <si>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</si>
  <si>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</si>
  <si>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</si>
  <si>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</si>
  <si>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</si>
  <si>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</si>
  <si>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</si>
  <si>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</si>
  <si>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</si>
  <si>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</si>
  <si>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</si>
  <si>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</si>
  <si>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</si>
  <si>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</si>
  <si>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</si>
  <si>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</si>
  <si>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</si>
  <si>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</si>
  <si>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</si>
  <si>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</si>
  <si>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</si>
  <si>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</si>
  <si>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</si>
  <si>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</si>
  <si>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</si>
  <si>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</si>
  <si>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</si>
  <si>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</si>
  <si>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</si>
  <si>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</si>
  <si>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</si>
  <si>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</si>
  <si>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</si>
  <si>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</si>
  <si>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</si>
  <si>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</si>
  <si>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</si>
  <si>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</si>
  <si>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</si>
  <si>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</si>
  <si>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</si>
  <si>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</si>
  <si>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</si>
  <si>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</si>
  <si>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</si>
  <si>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</si>
  <si>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</si>
  <si>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</si>
  <si>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</si>
  <si>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</si>
  <si>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</si>
  <si>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</si>
  <si>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</si>
  <si>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</si>
  <si>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</si>
  <si>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</si>
  <si>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</si>
  <si>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</si>
  <si>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</si>
  <si>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</si>
  <si>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</si>
  <si>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</si>
  <si>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</si>
  <si>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</si>
  <si>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</si>
  <si>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</si>
  <si>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</si>
  <si>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</si>
  <si>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</si>
  <si>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</si>
  <si>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</si>
  <si>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</si>
  <si>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</si>
  <si>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</si>
  <si>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</si>
  <si>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</si>
  <si>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</si>
  <si>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</si>
  <si>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</si>
  <si>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</si>
  <si>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</si>
  <si>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</si>
  <si>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</si>
  <si>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</si>
  <si>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</si>
  <si>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</si>
  <si>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</si>
  <si>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</si>
  <si>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</si>
  <si>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</si>
  <si>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</si>
  <si>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</si>
  <si>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</si>
  <si>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</si>
  <si>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</si>
  <si>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</si>
  <si>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</si>
  <si>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</si>
  <si>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</si>
  <si>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</si>
  <si>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</si>
  <si>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</si>
  <si>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</si>
  <si>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</si>
  <si>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</si>
  <si>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</si>
  <si>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</si>
  <si>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</si>
  <si>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</si>
  <si>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</si>
  <si>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</si>
  <si>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</si>
  <si>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</si>
  <si>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</si>
  <si>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</si>
  <si>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</si>
  <si>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</si>
  <si>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</si>
  <si>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</si>
  <si>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</si>
  <si>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</si>
  <si>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</si>
  <si>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</si>
  <si>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</si>
  <si>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</si>
  <si>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</si>
  <si>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</si>
  <si>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</si>
  <si>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</si>
  <si>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</si>
  <si>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</si>
  <si>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</si>
  <si>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</si>
  <si>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</si>
  <si>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</si>
  <si>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</si>
  <si>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</si>
  <si>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</si>
  <si>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</si>
  <si>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</si>
  <si>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</si>
  <si>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</si>
  <si>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</si>
  <si>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</si>
  <si>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</si>
  <si>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</si>
  <si>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</si>
  <si>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</si>
  <si>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</si>
  <si>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</si>
  <si>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</si>
  <si>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</si>
  <si>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</si>
  <si>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</si>
  <si>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</si>
  <si>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</si>
  <si>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</si>
  <si>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</si>
  <si>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</si>
  <si>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</si>
  <si>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</si>
  <si>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</si>
  <si>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</si>
  <si>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</si>
  <si>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</si>
  <si>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</si>
  <si>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</si>
  <si>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</si>
  <si>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</si>
  <si>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</si>
  <si>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</si>
  <si>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</si>
  <si>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</si>
  <si>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</si>
  <si>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</si>
  <si>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</si>
  <si>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</si>
  <si>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</si>
  <si>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</si>
  <si>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</si>
  <si>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</si>
  <si>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</si>
  <si>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</si>
  <si>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</si>
  <si>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</si>
  <si>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</si>
  <si>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</si>
  <si>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</si>
  <si>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</si>
  <si>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</si>
  <si>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</si>
  <si>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</si>
  <si>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</si>
  <si>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</si>
  <si>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</si>
  <si>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</si>
  <si>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</si>
  <si>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</si>
  <si>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</si>
  <si>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</si>
  <si>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</si>
  <si>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</si>
  <si>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</si>
  <si>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</si>
  <si>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</si>
  <si>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</si>
  <si>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</si>
  <si>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</si>
  <si>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</si>
  <si>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</si>
  <si>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</si>
  <si>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</si>
  <si>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</si>
  <si>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</si>
  <si>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</si>
  <si>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</si>
  <si>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</si>
  <si>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</si>
  <si>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</si>
  <si>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</si>
  <si>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</si>
  <si>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</si>
  <si>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</si>
  <si>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</si>
  <si>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</si>
  <si>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</si>
  <si>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</si>
  <si>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</si>
  <si>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</si>
  <si>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</si>
  <si>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</si>
  <si>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</si>
  <si>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</si>
  <si>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</si>
  <si>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</si>
  <si>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</si>
  <si>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</si>
  <si>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</si>
  <si>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</si>
  <si>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</si>
  <si>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</si>
  <si>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</si>
  <si>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</si>
  <si>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</si>
  <si>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</si>
  <si>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</si>
  <si>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</si>
  <si>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</si>
  <si>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</si>
  <si>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</si>
  <si>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</si>
  <si>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</si>
  <si>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</si>
  <si>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</si>
  <si>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</si>
  <si>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</si>
  <si>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</si>
  <si>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</si>
  <si>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</si>
  <si>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</si>
  <si>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</si>
  <si>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</si>
  <si>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</si>
  <si>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</si>
  <si>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</si>
  <si>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</si>
  <si>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</si>
  <si>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</si>
  <si>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</si>
  <si>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</si>
  <si>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</si>
  <si>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</si>
  <si>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</si>
  <si>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</si>
  <si>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</si>
  <si>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</si>
  <si>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</si>
  <si>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</si>
  <si>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</si>
  <si>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</si>
  <si>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</si>
  <si>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</si>
  <si>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</si>
  <si>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</si>
  <si>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</si>
  <si>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</si>
  <si>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</si>
  <si>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</si>
  <si>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</si>
  <si>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</si>
  <si>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</si>
  <si>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</si>
  <si>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</si>
  <si>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</si>
  <si>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</si>
  <si>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</si>
  <si>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</si>
  <si>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</si>
  <si>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</si>
  <si>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</si>
  <si>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</si>
  <si>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</si>
  <si>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</si>
  <si>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</si>
  <si>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</si>
  <si>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</si>
  <si>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</si>
  <si>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</si>
  <si>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</si>
  <si>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</si>
  <si>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</si>
  <si>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</si>
  <si>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</si>
  <si>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</si>
  <si>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</si>
  <si>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</si>
  <si>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</si>
  <si>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</si>
  <si>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</si>
  <si>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</si>
  <si>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</si>
  <si>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</si>
  <si>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</si>
  <si>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</si>
  <si>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</si>
  <si>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</si>
  <si>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</si>
  <si>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</si>
  <si>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</si>
  <si>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</si>
  <si>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</si>
  <si>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</si>
  <si>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</si>
  <si>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</si>
  <si>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</si>
  <si>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</si>
  <si>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</si>
  <si>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</si>
  <si>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</si>
  <si>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</si>
  <si>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</si>
  <si>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</si>
  <si>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</si>
  <si>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</si>
  <si>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</si>
  <si>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</si>
  <si>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</si>
  <si>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</si>
  <si>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</si>
  <si>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</si>
  <si>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</si>
  <si>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</si>
  <si>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</si>
  <si>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</si>
  <si>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</si>
  <si>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</si>
  <si>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</si>
  <si>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</si>
  <si>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</si>
  <si>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</si>
  <si>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</si>
  <si>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</si>
  <si>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</si>
  <si>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</si>
  <si>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</si>
  <si>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</si>
  <si>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</si>
  <si>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</si>
  <si>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</si>
  <si>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</si>
  <si>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</si>
  <si>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</si>
  <si>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</si>
  <si>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</si>
  <si>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</si>
  <si>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</si>
  <si>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</si>
  <si>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</si>
  <si>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</si>
  <si>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</si>
  <si>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</si>
  <si>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</si>
  <si>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</si>
  <si>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</si>
  <si>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</si>
  <si>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</si>
  <si>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</si>
  <si>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</si>
  <si>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</si>
  <si>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</si>
  <si>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</si>
  <si>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</si>
  <si>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</si>
  <si>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</si>
  <si>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</si>
  <si>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</si>
  <si>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</si>
  <si>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</si>
  <si>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</si>
  <si>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</si>
  <si>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</si>
  <si>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</si>
  <si>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</si>
  <si>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</si>
  <si>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</si>
  <si>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</si>
  <si>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</si>
  <si>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</si>
  <si>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</si>
  <si>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</si>
  <si>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</si>
  <si>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</si>
  <si>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</si>
  <si>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</si>
  <si>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</si>
  <si>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</si>
  <si>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</si>
  <si>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</si>
  <si>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</si>
  <si>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</si>
  <si>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</si>
  <si>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</si>
  <si>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</si>
  <si>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</si>
  <si>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</si>
  <si>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</si>
  <si>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</si>
  <si>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</si>
  <si>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</si>
  <si>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</si>
  <si>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</si>
  <si>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</si>
  <si>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</si>
  <si>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</si>
  <si>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</si>
  <si>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</si>
  <si>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</si>
  <si>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</si>
  <si>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</si>
  <si>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</si>
  <si>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</si>
  <si>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</si>
  <si>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</si>
  <si>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</si>
  <si>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</si>
  <si>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</si>
  <si>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</si>
  <si>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</si>
  <si>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</si>
  <si>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</si>
  <si>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</si>
  <si>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</si>
  <si>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</si>
  <si>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</si>
  <si>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</si>
  <si>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</si>
  <si>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</si>
  <si>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</si>
  <si>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</si>
  <si>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</si>
  <si>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</si>
  <si>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</si>
  <si>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</si>
  <si>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</si>
  <si>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</si>
  <si>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</si>
  <si>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</si>
  <si>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</si>
  <si>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</si>
  <si>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</si>
  <si>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</si>
  <si>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</si>
  <si>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</si>
  <si>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</si>
  <si>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</si>
  <si>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</si>
  <si>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</si>
  <si>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</si>
  <si>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</si>
  <si>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</si>
  <si>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</si>
  <si>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</si>
  <si>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</si>
  <si>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</si>
  <si>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</si>
  <si>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</si>
  <si>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</si>
  <si>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</si>
  <si>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</si>
  <si>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</si>
  <si>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</si>
  <si>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</si>
  <si>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</si>
  <si>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</si>
  <si>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</si>
  <si>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</si>
  <si>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</si>
  <si>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</si>
  <si>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</si>
  <si>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</si>
  <si>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</si>
  <si>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</si>
  <si>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</si>
  <si>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</si>
  <si>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</si>
  <si>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</si>
  <si>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</si>
  <si>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</si>
  <si>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</si>
  <si>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</si>
  <si>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</si>
  <si>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</si>
  <si>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</si>
  <si>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</si>
  <si>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</si>
  <si>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</si>
  <si>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</si>
  <si>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</si>
  <si>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</si>
  <si>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</si>
  <si>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</si>
  <si>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</si>
  <si>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</si>
  <si>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</si>
  <si>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</si>
  <si>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</si>
  <si>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</si>
  <si>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</si>
  <si>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</si>
  <si>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</si>
  <si>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</si>
  <si>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</si>
  <si>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</si>
  <si>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</si>
  <si>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</si>
  <si>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</si>
  <si>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</si>
  <si>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</si>
  <si>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</si>
  <si>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</si>
  <si>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</si>
  <si>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</si>
  <si>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</si>
  <si>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</si>
  <si>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</si>
  <si>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</si>
  <si>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</si>
  <si>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</si>
  <si>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</si>
  <si>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</si>
  <si>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</si>
  <si>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</si>
  <si>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</si>
  <si>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</si>
  <si>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</si>
  <si>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</si>
  <si>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</si>
  <si>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</si>
  <si>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</si>
  <si>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</si>
  <si>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</si>
  <si>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</si>
  <si>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</si>
  <si>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</si>
  <si>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</si>
  <si>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</si>
  <si>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</si>
  <si>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</si>
  <si>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</si>
  <si>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</si>
  <si>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</si>
  <si>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</si>
  <si>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</si>
  <si>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</si>
  <si>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</si>
  <si>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</si>
  <si>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</si>
  <si>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</si>
  <si>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</si>
  <si>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</si>
  <si>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</si>
  <si>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</si>
  <si>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</si>
  <si>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</si>
  <si>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</si>
  <si>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</si>
  <si>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</si>
  <si>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</si>
  <si>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</si>
  <si>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</si>
  <si>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</si>
  <si>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</si>
  <si>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</si>
  <si>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</si>
  <si>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</si>
  <si>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</si>
  <si>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</si>
  <si>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</si>
  <si>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</si>
  <si>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</si>
  <si>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</si>
  <si>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</si>
  <si>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</si>
  <si>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</si>
  <si>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</si>
  <si>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</si>
  <si>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</si>
  <si>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</si>
  <si>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</si>
  <si>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</si>
  <si>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</si>
  <si>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</si>
  <si>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</si>
  <si>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</si>
  <si>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</si>
  <si>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</si>
  <si>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</si>
  <si>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</si>
  <si>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</si>
  <si>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</si>
  <si>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</si>
  <si>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</si>
  <si>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</si>
  <si>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</si>
  <si>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</si>
  <si>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</si>
  <si>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</si>
  <si>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</si>
  <si>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</si>
  <si>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</si>
  <si>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</si>
  <si>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</si>
  <si>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</si>
  <si>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</si>
  <si>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</si>
  <si>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</si>
  <si>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</si>
  <si>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</si>
  <si>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</si>
  <si>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</si>
  <si>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</si>
  <si>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</si>
  <si>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</si>
  <si>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</si>
  <si>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</si>
  <si>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</si>
  <si>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</si>
  <si>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</si>
  <si>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</si>
  <si>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</si>
  <si>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</si>
  <si>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</si>
  <si>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</si>
  <si>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</si>
  <si>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</si>
  <si>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</si>
  <si>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</si>
  <si>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</si>
  <si>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</si>
  <si>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</si>
  <si>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</si>
  <si>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</si>
  <si>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</si>
  <si>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</si>
  <si>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</si>
  <si>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</si>
  <si>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</si>
  <si>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</si>
  <si>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</si>
  <si>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</si>
  <si>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</si>
  <si>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</si>
  <si>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</si>
  <si>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</si>
  <si>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</si>
  <si>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</si>
  <si>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</si>
  <si>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</si>
  <si>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</si>
  <si>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</si>
  <si>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</si>
  <si>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</si>
  <si>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</si>
  <si>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</si>
  <si>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</si>
  <si>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</si>
  <si>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</si>
  <si>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</si>
  <si>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</si>
  <si>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</si>
  <si>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</si>
  <si>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</si>
  <si>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</si>
  <si>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</si>
  <si>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</si>
  <si>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</si>
  <si>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</si>
  <si>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</si>
  <si>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</si>
  <si>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</si>
  <si>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</si>
  <si>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</si>
  <si>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</si>
  <si>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</si>
  <si>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</si>
  <si>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</si>
  <si>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</si>
  <si>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</si>
  <si>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</si>
  <si>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</si>
  <si>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</si>
  <si>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</si>
  <si>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</si>
  <si>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</si>
  <si>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</si>
  <si>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</si>
  <si>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</si>
  <si>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</si>
  <si>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</si>
  <si>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</si>
  <si>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</si>
  <si>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</si>
  <si>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</si>
  <si>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</si>
  <si>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</si>
  <si>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</si>
  <si>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</si>
  <si>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</si>
  <si>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</si>
  <si>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</si>
  <si>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</si>
  <si>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</si>
  <si>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</si>
  <si>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</si>
  <si>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</si>
  <si>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</si>
  <si>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</si>
  <si>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</si>
  <si>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</si>
  <si>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</si>
  <si>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</si>
  <si>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</si>
  <si>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</si>
  <si>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</si>
  <si>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</si>
  <si>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</si>
  <si>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</si>
  <si>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</si>
  <si>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</si>
  <si>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</si>
  <si>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</si>
  <si>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</si>
  <si>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</si>
  <si>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</si>
  <si>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</si>
  <si>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</si>
  <si>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</si>
  <si>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</si>
  <si>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</si>
  <si>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</si>
  <si>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</si>
  <si>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</si>
  <si>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</si>
  <si>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</si>
  <si>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</si>
  <si>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</si>
  <si>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</si>
  <si>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</si>
  <si>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</si>
  <si>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</si>
  <si>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</si>
  <si>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</si>
  <si>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</si>
  <si>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</si>
  <si>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</si>
  <si>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</si>
  <si>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</si>
  <si>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</si>
  <si>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</si>
  <si>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</si>
  <si>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</si>
  <si>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</si>
  <si>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</si>
  <si>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</si>
  <si>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</si>
  <si>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</si>
  <si>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</si>
  <si>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</si>
  <si>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</si>
  <si>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</si>
  <si>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</si>
  <si>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</si>
  <si>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</si>
  <si>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</si>
  <si>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</si>
  <si>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</si>
  <si>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</si>
  <si>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</si>
  <si>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</si>
  <si>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</si>
  <si>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</si>
  <si>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</si>
  <si>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</si>
  <si>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</si>
  <si>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</si>
  <si>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</si>
  <si>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</si>
  <si>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</si>
  <si>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</si>
  <si>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</si>
  <si>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</si>
  <si>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</si>
  <si>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</si>
  <si>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</si>
  <si>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</si>
  <si>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</si>
  <si>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</si>
  <si>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</si>
  <si>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</si>
  <si>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</si>
  <si>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</si>
  <si>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</si>
  <si>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</si>
  <si>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</si>
  <si>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</si>
  <si>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</si>
  <si>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</si>
  <si>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</si>
  <si>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</si>
  <si>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</si>
  <si>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</si>
  <si>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</si>
  <si>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</si>
  <si>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</si>
  <si>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</si>
  <si>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</si>
  <si>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</si>
  <si>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</si>
  <si>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</si>
  <si>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</si>
  <si>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</si>
  <si>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</si>
  <si>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</si>
  <si>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</si>
  <si>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</si>
  <si>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</si>
  <si>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</si>
  <si>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</si>
  <si>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</si>
  <si>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</si>
  <si>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</si>
  <si>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</si>
  <si>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</si>
  <si>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</si>
  <si>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</si>
  <si>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</si>
  <si>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</si>
  <si>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</si>
  <si>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</si>
  <si>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</si>
  <si>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</si>
  <si>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</si>
  <si>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</si>
  <si>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</si>
  <si>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</si>
  <si>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</si>
  <si>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</si>
  <si>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</si>
  <si>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</si>
  <si>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</si>
  <si>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</si>
  <si>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</si>
  <si>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</si>
  <si>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</si>
  <si>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</si>
  <si>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</si>
  <si>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</si>
  <si>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</si>
  <si>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</si>
  <si>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</si>
  <si>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</si>
  <si>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</si>
  <si>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</si>
  <si>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</si>
  <si>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</si>
  <si>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</si>
  <si>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</si>
  <si>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</si>
  <si>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</si>
  <si>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</si>
  <si>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</si>
  <si>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</si>
  <si>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</si>
  <si>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</si>
  <si>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</si>
  <si>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</si>
  <si>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</si>
  <si>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</si>
  <si>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</si>
  <si>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</si>
  <si>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</si>
  <si>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</si>
  <si>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</si>
  <si>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</si>
  <si>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</si>
  <si>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</si>
  <si>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</si>
  <si>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</si>
  <si>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</si>
  <si>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</si>
  <si>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</si>
  <si>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</si>
  <si>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</si>
  <si>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</si>
  <si>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</si>
  <si>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</si>
  <si>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</si>
  <si>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</si>
  <si>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</si>
  <si>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</si>
  <si>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</si>
  <si>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</si>
  <si>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</si>
  <si>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</si>
  <si>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</si>
  <si>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</si>
  <si>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</si>
  <si>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</si>
  <si>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</si>
  <si>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</si>
  <si>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</si>
  <si>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</si>
  <si>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</si>
  <si>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</si>
  <si>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</si>
  <si>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</si>
  <si>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</si>
  <si>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</si>
  <si>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</si>
  <si>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</si>
  <si>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</si>
  <si>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</si>
  <si>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</si>
  <si>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</si>
  <si>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</si>
  <si>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</si>
  <si>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</si>
  <si>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</si>
  <si>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</si>
  <si>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</si>
  <si>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</si>
  <si>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</si>
  <si>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</si>
  <si>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</si>
  <si>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</si>
  <si>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</si>
  <si>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</si>
  <si>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</si>
  <si>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</si>
  <si>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</si>
  <si>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</si>
  <si>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</si>
  <si>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</si>
  <si>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</si>
  <si>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</si>
  <si>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</si>
  <si>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</si>
  <si>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</si>
  <si>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</si>
  <si>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</si>
  <si>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</si>
  <si>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</si>
  <si>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</si>
  <si>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</si>
  <si>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</si>
  <si>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</si>
  <si>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</si>
  <si>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</si>
  <si>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</si>
  <si>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</si>
  <si>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</si>
  <si>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</si>
  <si>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</si>
  <si>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</si>
  <si>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</si>
  <si>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</si>
  <si>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</si>
  <si>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</si>
  <si>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</si>
  <si>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</si>
  <si>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</si>
  <si>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</si>
  <si>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</si>
  <si>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</si>
  <si>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</si>
  <si>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</si>
  <si>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</si>
  <si>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</si>
  <si>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</si>
  <si>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</si>
  <si>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</si>
  <si>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</si>
  <si>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</si>
  <si>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</si>
  <si>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</si>
  <si>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</si>
  <si>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</si>
  <si>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</si>
  <si>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</si>
  <si>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</si>
  <si>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</si>
  <si>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</si>
  <si>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</si>
  <si>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</si>
  <si>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</si>
  <si>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</si>
  <si>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</si>
  <si>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</si>
  <si>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</si>
  <si>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</si>
  <si>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</si>
  <si>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</si>
  <si>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</si>
  <si>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</si>
  <si>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</si>
  <si>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</si>
  <si>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</si>
  <si>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</si>
  <si>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</si>
  <si>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</si>
  <si>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</si>
  <si>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</si>
  <si>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</si>
  <si>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</si>
  <si>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</si>
  <si>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</si>
  <si>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</si>
  <si>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</si>
  <si>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</si>
  <si>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</si>
  <si>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</si>
  <si>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</si>
  <si>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</si>
  <si>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</si>
  <si>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</si>
  <si>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</si>
  <si>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</si>
  <si>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</si>
  <si>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</si>
  <si>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</si>
  <si>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</si>
  <si>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</si>
  <si>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</si>
  <si>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</si>
  <si>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</si>
  <si>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</si>
  <si>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</si>
  <si>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</si>
  <si>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</si>
  <si>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</si>
  <si>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</si>
  <si>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</si>
  <si>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</si>
  <si>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</si>
  <si>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</si>
  <si>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</si>
  <si>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</si>
  <si>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</si>
  <si>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</si>
  <si>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</si>
  <si>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</si>
  <si>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</si>
  <si>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</si>
  <si>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</si>
  <si>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</si>
  <si>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</si>
  <si>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</si>
  <si>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</si>
  <si>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</si>
  <si>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</si>
  <si>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</si>
  <si>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</si>
  <si>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</si>
  <si>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</si>
  <si>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</si>
  <si>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</si>
  <si>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</si>
  <si>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</si>
  <si>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</si>
  <si>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</si>
  <si>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</si>
  <si>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</si>
  <si>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</si>
  <si>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</si>
  <si>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</si>
  <si>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</si>
  <si>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</si>
  <si>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</si>
  <si>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</si>
  <si>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</si>
  <si>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</si>
  <si>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</si>
  <si>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</si>
  <si>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</si>
  <si>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</si>
  <si>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</si>
  <si>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</si>
  <si>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</si>
  <si>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</si>
  <si>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</si>
  <si>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</si>
  <si>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</si>
  <si>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</si>
  <si>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</si>
  <si>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</si>
  <si>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</si>
  <si>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</si>
  <si>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</si>
  <si>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</si>
  <si>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</si>
  <si>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</si>
  <si>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</si>
  <si>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</si>
  <si>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</si>
  <si>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</si>
  <si>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</si>
  <si>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</si>
  <si>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</si>
  <si>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</si>
  <si>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</si>
  <si>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</si>
  <si>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</si>
  <si>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</si>
  <si>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</si>
  <si>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</si>
  <si>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</si>
  <si>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</si>
  <si>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</si>
  <si>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</si>
  <si>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</si>
  <si>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</si>
  <si>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</si>
  <si>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</si>
  <si>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</si>
  <si>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</si>
  <si>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</si>
  <si>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</si>
  <si>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</si>
  <si>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</si>
  <si>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</si>
  <si>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</si>
  <si>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</si>
  <si>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</si>
  <si>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</si>
  <si>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</si>
  <si>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</si>
  <si>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</si>
  <si>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</si>
  <si>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</si>
  <si>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</si>
  <si>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</si>
  <si>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</si>
  <si>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</si>
  <si>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</si>
  <si>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</si>
  <si>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</si>
  <si>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</si>
  <si>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</si>
  <si>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</si>
  <si>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</si>
  <si>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</si>
  <si>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</si>
  <si>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</si>
  <si>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</si>
  <si>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</si>
  <si>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</si>
  <si>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</si>
  <si>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</si>
  <si>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</si>
  <si>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</si>
  <si>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</si>
  <si>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</si>
  <si>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</si>
  <si>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</si>
  <si>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</si>
  <si>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</si>
  <si>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</si>
  <si>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</si>
  <si>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</si>
  <si>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</si>
  <si>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</si>
  <si>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</si>
  <si>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</si>
  <si>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</si>
  <si>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</si>
  <si>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</si>
  <si>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</si>
  <si>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</si>
  <si>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</si>
  <si>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</si>
  <si>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</si>
  <si>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</si>
  <si>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</si>
  <si>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</si>
  <si>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</si>
  <si>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</si>
  <si>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</si>
  <si>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</si>
  <si>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</si>
  <si>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</si>
  <si>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</si>
  <si>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</si>
  <si>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</si>
  <si>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</si>
  <si>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</si>
  <si>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</si>
  <si>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</si>
  <si>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</si>
  <si>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</si>
  <si>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</si>
  <si>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</si>
  <si>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</si>
  <si>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</si>
  <si>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</si>
  <si>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</si>
  <si>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</si>
  <si>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</si>
  <si>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</si>
  <si>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</si>
  <si>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</si>
  <si>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</si>
  <si>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</si>
  <si>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</si>
  <si>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</si>
  <si>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</si>
  <si>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</si>
  <si>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</si>
  <si>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</si>
  <si>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</si>
  <si>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</si>
  <si>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</si>
  <si>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</si>
  <si>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</si>
  <si>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</si>
  <si>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</si>
  <si>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</si>
  <si>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</si>
  <si>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</si>
  <si>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</si>
  <si>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</si>
  <si>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</si>
  <si>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</si>
  <si>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</si>
  <si>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</si>
  <si>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</si>
  <si>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</si>
  <si>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</si>
  <si>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</si>
  <si>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</si>
  <si>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</si>
  <si>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</si>
  <si>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</si>
  <si>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</si>
  <si>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</si>
  <si>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</si>
  <si>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</si>
  <si>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</si>
  <si>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</si>
  <si>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</si>
  <si>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</si>
  <si>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</si>
  <si>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</si>
  <si>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</si>
  <si>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</si>
  <si>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</si>
  <si>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</si>
  <si>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</si>
  <si>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</si>
  <si>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</si>
  <si>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</si>
  <si>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</si>
  <si>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</si>
  <si>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</si>
  <si>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</si>
  <si>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</si>
  <si>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</si>
  <si>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</si>
  <si>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</si>
  <si>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</si>
  <si>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</si>
  <si>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</si>
  <si>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</si>
  <si>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</si>
  <si>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</si>
  <si>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</si>
  <si>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</si>
  <si>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</si>
  <si>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</si>
  <si>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</si>
  <si>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</si>
  <si>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</si>
  <si>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</si>
  <si>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</si>
  <si>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</si>
  <si>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</si>
  <si>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</si>
  <si>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</si>
  <si>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</si>
  <si>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</si>
  <si>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</si>
  <si>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</si>
  <si>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</si>
  <si>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</si>
  <si>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</si>
  <si>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</si>
  <si>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</si>
  <si>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</si>
  <si>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</si>
  <si>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</si>
  <si>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</si>
  <si>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</si>
  <si>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</si>
  <si>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</si>
  <si>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</si>
  <si>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</si>
  <si>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</si>
  <si>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</si>
  <si>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</si>
  <si>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</si>
  <si>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</si>
  <si>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</si>
  <si>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</si>
  <si>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</si>
  <si>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</si>
  <si>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</si>
  <si>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</si>
  <si>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</si>
  <si>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</si>
  <si>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</si>
  <si>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</si>
  <si>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</si>
  <si>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</si>
  <si>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</si>
  <si>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</si>
  <si>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</si>
  <si>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</si>
  <si>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</si>
  <si>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</si>
  <si>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</si>
  <si>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</si>
  <si>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</si>
  <si>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</si>
  <si>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</si>
  <si>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</si>
  <si>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</si>
  <si>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</si>
  <si>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</si>
  <si>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</si>
  <si>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</si>
  <si>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</si>
  <si>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</si>
  <si>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</si>
  <si>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</si>
  <si>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</si>
  <si>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</si>
  <si>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</si>
  <si>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</si>
  <si>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</si>
  <si>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</si>
  <si>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</si>
  <si>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</si>
  <si>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</si>
  <si>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</si>
  <si>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</si>
  <si>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</si>
  <si>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</si>
  <si>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</si>
  <si>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</si>
  <si>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</si>
  <si>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</si>
  <si>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</si>
  <si>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</si>
  <si>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</si>
  <si>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</si>
  <si>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</si>
  <si>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</si>
  <si>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</si>
  <si>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</si>
  <si>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</si>
  <si>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</si>
  <si>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</si>
  <si>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</si>
  <si>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</si>
  <si>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</si>
  <si>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</si>
  <si>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</si>
  <si>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</si>
  <si>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</si>
  <si>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</si>
  <si>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</si>
  <si>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</si>
  <si>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</si>
  <si>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</si>
  <si>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</si>
  <si>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</si>
  <si>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</si>
  <si>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</si>
  <si>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</si>
  <si>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</si>
  <si>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</si>
  <si>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</si>
  <si>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</si>
  <si>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</si>
  <si>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</si>
  <si>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</si>
  <si>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</si>
  <si>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</si>
  <si>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</si>
  <si>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</si>
  <si>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</si>
  <si>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</si>
  <si>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</si>
  <si>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</si>
  <si>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</si>
  <si>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</si>
  <si>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</si>
  <si>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</si>
  <si>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</si>
  <si>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</si>
  <si>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</si>
  <si>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</si>
  <si>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</si>
  <si>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</si>
  <si>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</si>
  <si>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</si>
  <si>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</si>
  <si>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</si>
  <si>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</si>
  <si>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</si>
  <si>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</si>
  <si>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</si>
  <si>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</si>
  <si>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</si>
  <si>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</si>
  <si>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</si>
  <si>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</si>
  <si>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</si>
  <si>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</si>
  <si>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</si>
  <si>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</si>
  <si>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</si>
  <si>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</si>
  <si>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</si>
  <si>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</si>
  <si>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</si>
  <si>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</si>
  <si>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</si>
  <si>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</si>
  <si>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</si>
  <si>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</si>
  <si>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</si>
  <si>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</si>
  <si>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</si>
  <si>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</si>
  <si>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</si>
  <si>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</si>
  <si>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</si>
  <si>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</si>
  <si>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</si>
  <si>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</si>
  <si>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</si>
  <si>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</si>
  <si>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</si>
  <si>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</si>
  <si>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</si>
  <si>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</si>
  <si>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</si>
  <si>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</si>
  <si>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</si>
  <si>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</si>
  <si>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</si>
  <si>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</si>
  <si>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</si>
  <si>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</si>
  <si>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</si>
  <si>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</si>
  <si>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</si>
  <si>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</si>
  <si>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</si>
  <si>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</si>
  <si>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</si>
  <si>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</si>
  <si>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</si>
  <si>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</si>
  <si>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</si>
  <si>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</si>
  <si>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</si>
  <si>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</si>
  <si>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</si>
  <si>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</si>
  <si>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</si>
  <si>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</si>
  <si>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</si>
  <si>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</si>
  <si>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</si>
  <si>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</si>
  <si>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</si>
  <si>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</si>
  <si>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</si>
  <si>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</si>
  <si>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</si>
  <si>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</si>
  <si>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</si>
  <si>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</si>
  <si>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</si>
  <si>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</si>
  <si>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</si>
  <si>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</si>
  <si>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</si>
  <si>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</si>
  <si>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</si>
  <si>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</si>
  <si>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</si>
  <si>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</si>
  <si>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</si>
  <si>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</si>
  <si>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</si>
  <si>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</si>
  <si>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</si>
  <si>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</si>
  <si>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</si>
  <si>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</si>
  <si>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</si>
  <si>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</si>
  <si>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</si>
  <si>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</si>
  <si>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</si>
  <si>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</si>
  <si>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</si>
  <si>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</si>
  <si>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</si>
  <si>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</si>
  <si>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</si>
  <si>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</si>
  <si>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</si>
  <si>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</si>
  <si>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</si>
  <si>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</si>
  <si>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</si>
  <si>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</si>
  <si>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</si>
  <si>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</si>
  <si>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</si>
  <si>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</si>
  <si>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</si>
  <si>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</si>
  <si>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</si>
  <si>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</si>
  <si>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</si>
  <si>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</si>
  <si>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</si>
  <si>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</si>
  <si>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</si>
  <si>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</si>
  <si>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</si>
  <si>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</si>
  <si>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</si>
  <si>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</si>
  <si>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</si>
  <si>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</si>
  <si>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</si>
  <si>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</si>
  <si>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</si>
  <si>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</si>
  <si>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</si>
  <si>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</si>
  <si>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</si>
  <si>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</si>
  <si>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</si>
  <si>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</si>
  <si>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</si>
  <si>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</si>
  <si>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</si>
  <si>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</si>
  <si>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</si>
  <si>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</si>
  <si>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</si>
  <si>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</si>
  <si>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</si>
  <si>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</si>
  <si>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</si>
  <si>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</si>
  <si>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</si>
  <si>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</si>
  <si>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</si>
  <si>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</si>
  <si>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</si>
  <si>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</si>
  <si>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</si>
  <si>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</si>
  <si>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</si>
  <si>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</si>
  <si>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</si>
  <si>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</si>
  <si>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</si>
  <si>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</si>
  <si>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</si>
  <si>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</si>
  <si>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</si>
  <si>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</si>
  <si>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</si>
  <si>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</si>
  <si>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</si>
  <si>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</si>
  <si>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</si>
  <si>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</si>
  <si>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</si>
  <si>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</si>
  <si>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</si>
  <si>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</si>
  <si>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</si>
  <si>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</si>
  <si>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</si>
  <si>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</si>
  <si>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</si>
  <si>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</si>
  <si>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</si>
  <si>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</si>
  <si>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</si>
  <si>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</si>
  <si>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</si>
  <si>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</si>
  <si>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</si>
  <si>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</si>
  <si>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</si>
  <si>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</si>
  <si>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</si>
  <si>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</si>
  <si>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</si>
  <si>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</si>
  <si>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</si>
  <si>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</si>
  <si>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</si>
  <si>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</si>
  <si>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</si>
  <si>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</si>
  <si>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</si>
  <si>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</si>
  <si>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</si>
  <si>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</si>
  <si>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</si>
  <si>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</si>
  <si>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</si>
  <si>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</si>
  <si>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</si>
  <si>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</si>
  <si>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</si>
  <si>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</si>
  <si>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</si>
  <si>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</si>
  <si>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</si>
  <si>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</si>
  <si>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</si>
  <si>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</si>
  <si>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</si>
  <si>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</si>
  <si>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</si>
  <si>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</si>
  <si>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</si>
  <si>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</si>
  <si>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</si>
  <si>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</si>
  <si>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</si>
  <si>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</si>
  <si>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</si>
  <si>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</si>
  <si>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</si>
  <si>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</si>
  <si>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</si>
  <si>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</si>
  <si>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</si>
  <si>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</si>
  <si>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</si>
  <si>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</si>
  <si>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</si>
  <si>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</si>
  <si>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</si>
  <si>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</si>
  <si>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</si>
  <si>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</si>
  <si>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</si>
  <si>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</si>
  <si>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</si>
  <si>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</si>
  <si>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</si>
  <si>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</si>
  <si>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</si>
  <si>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</si>
  <si>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</si>
  <si>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</si>
  <si>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</si>
  <si>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</si>
  <si>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</si>
  <si>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</si>
  <si>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</si>
  <si>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</si>
  <si>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</si>
  <si>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</si>
  <si>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</si>
  <si>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</si>
  <si>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</si>
  <si>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</si>
  <si>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</si>
  <si>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</si>
  <si>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</si>
  <si>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</si>
  <si>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</si>
  <si>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</si>
  <si>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</si>
  <si>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</si>
  <si>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</si>
  <si>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</si>
  <si>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</si>
  <si>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</si>
  <si>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</si>
  <si>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</si>
  <si>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</si>
  <si>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</si>
  <si>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</si>
  <si>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</si>
  <si>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</si>
  <si>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</si>
  <si>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</si>
  <si>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</si>
  <si>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</si>
  <si>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</si>
  <si>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</si>
  <si>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</si>
  <si>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</si>
  <si>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</si>
  <si>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</si>
  <si>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</si>
  <si>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</si>
  <si>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</si>
  <si>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</si>
  <si>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</si>
  <si>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</si>
  <si>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</si>
  <si>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</si>
  <si>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</si>
  <si>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</si>
  <si>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</si>
  <si>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</si>
  <si>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</si>
  <si>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</si>
  <si>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</si>
  <si>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</si>
  <si>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</si>
  <si>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</si>
  <si>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</si>
  <si>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</si>
  <si>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</si>
  <si>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</si>
  <si>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</si>
  <si>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</si>
  <si>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</si>
  <si>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</si>
  <si>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</si>
  <si>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</si>
  <si>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</si>
  <si>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</si>
  <si>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</si>
  <si>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</si>
  <si>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</si>
  <si>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</si>
  <si>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</si>
  <si>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</si>
  <si>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</si>
  <si>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</si>
  <si>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</si>
  <si>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</si>
  <si>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</si>
  <si>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</si>
  <si>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</si>
  <si>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</si>
  <si>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</si>
  <si>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</si>
  <si>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</si>
  <si>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</si>
  <si>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</si>
  <si>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</si>
  <si>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</si>
  <si>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</si>
  <si>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</si>
  <si>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</si>
  <si>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</si>
  <si>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</si>
  <si>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</si>
  <si>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</si>
  <si>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</si>
  <si>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</si>
  <si>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</si>
  <si>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</si>
  <si>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</si>
  <si>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</si>
  <si>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</si>
  <si>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</si>
  <si>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</si>
  <si>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</si>
  <si>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</si>
  <si>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</si>
  <si>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</si>
  <si>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</si>
  <si>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</si>
  <si>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</si>
  <si>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</si>
  <si>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</si>
  <si>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</si>
  <si>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</si>
  <si>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</si>
  <si>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</si>
  <si>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</si>
  <si>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</si>
  <si>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</si>
  <si>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</si>
  <si>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</si>
  <si>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</si>
  <si>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</si>
  <si>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</si>
  <si>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</si>
  <si>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</si>
  <si>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</si>
  <si>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</si>
  <si>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</si>
  <si>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</si>
  <si>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</si>
  <si>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</si>
  <si>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</si>
  <si>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</si>
  <si>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</si>
  <si>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</si>
  <si>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</si>
  <si>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</si>
  <si>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</si>
  <si>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</si>
  <si>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</si>
  <si>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</si>
  <si>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</si>
  <si>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</si>
  <si>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</si>
  <si>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</si>
  <si>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</si>
  <si>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</si>
  <si>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</si>
  <si>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</si>
  <si>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</si>
  <si>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</si>
  <si>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</si>
  <si>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</si>
  <si>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</si>
  <si>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</si>
  <si>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</si>
  <si>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</si>
  <si>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</si>
  <si>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</si>
  <si>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</si>
  <si>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</si>
  <si>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</si>
  <si>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</si>
  <si>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</si>
  <si>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</si>
  <si>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</si>
  <si>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</si>
  <si>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</si>
  <si>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</si>
  <si>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</si>
  <si>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</si>
  <si>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</si>
  <si>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</si>
  <si>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</si>
  <si>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</si>
  <si>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</si>
  <si>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</si>
  <si>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</si>
  <si>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</si>
  <si>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</si>
  <si>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</si>
  <si>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</si>
  <si>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</si>
  <si>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</si>
  <si>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</si>
  <si>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</si>
  <si>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</si>
  <si>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</si>
  <si>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</si>
  <si>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</si>
  <si>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</si>
  <si>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</si>
  <si>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</si>
  <si>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</si>
  <si>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</si>
  <si>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</si>
  <si>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</si>
  <si>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</si>
  <si>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</si>
  <si>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</si>
  <si>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</si>
  <si>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</si>
  <si>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</si>
  <si>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</si>
  <si>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</si>
  <si>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</si>
  <si>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</si>
  <si>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</si>
  <si>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</si>
  <si>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</si>
  <si>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</si>
  <si>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</si>
  <si>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</si>
  <si>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</si>
  <si>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</si>
  <si>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</si>
  <si>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</si>
  <si>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</si>
  <si>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</si>
  <si>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</si>
  <si>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</si>
  <si>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</si>
  <si>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</si>
  <si>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</si>
  <si>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</si>
  <si>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</si>
  <si>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</si>
  <si>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</si>
  <si>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</si>
  <si>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</si>
  <si>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</si>
  <si>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</si>
  <si>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</si>
  <si>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</si>
  <si>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</si>
  <si>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</si>
  <si>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</si>
  <si>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</si>
  <si>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</si>
  <si>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</si>
  <si>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</si>
  <si>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</si>
  <si>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</si>
  <si>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</si>
  <si>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</si>
  <si>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</si>
  <si>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</si>
  <si>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</si>
  <si>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</si>
  <si>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</si>
  <si>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</si>
  <si>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</si>
  <si>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</si>
  <si>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</si>
  <si>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</si>
  <si>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</si>
  <si>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</si>
  <si>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</si>
  <si>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</si>
  <si>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</si>
  <si>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</si>
  <si>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</si>
  <si>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</si>
  <si>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</si>
  <si>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</si>
  <si>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</si>
  <si>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</si>
  <si>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</si>
  <si>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</si>
  <si>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</si>
  <si>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</si>
  <si>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</si>
  <si>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</si>
  <si>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</si>
  <si>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</si>
  <si>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</si>
  <si>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</si>
  <si>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</si>
  <si>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</si>
  <si>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</si>
  <si>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</si>
  <si>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</si>
  <si>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</si>
  <si>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</si>
  <si>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</si>
  <si>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</si>
  <si>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</si>
  <si>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</si>
  <si>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</si>
  <si>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</si>
  <si>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</si>
  <si>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</si>
  <si>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</si>
  <si>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</si>
  <si>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</si>
  <si>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</si>
  <si>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</si>
  <si>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</si>
  <si>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</si>
  <si>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</si>
  <si>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</si>
  <si>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</si>
  <si>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</si>
  <si>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</si>
  <si>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</si>
  <si>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</si>
  <si>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</si>
  <si>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</si>
  <si>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</si>
  <si>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</si>
  <si>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</si>
  <si>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</si>
  <si>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</si>
  <si>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</si>
  <si>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</si>
  <si>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</si>
  <si>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</si>
  <si>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</si>
  <si>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</si>
  <si>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</si>
  <si>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</si>
  <si>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</si>
  <si>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</si>
  <si>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</si>
  <si>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</si>
  <si>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</si>
  <si>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</si>
  <si>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</si>
  <si>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</si>
  <si>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</si>
  <si>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</si>
  <si>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</si>
  <si>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</si>
  <si>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</si>
  <si>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</si>
  <si>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</si>
  <si>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</si>
  <si>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</si>
  <si>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</si>
  <si>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</si>
  <si>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</si>
  <si>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</si>
  <si>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</si>
  <si>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</si>
  <si>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</si>
  <si>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</si>
  <si>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</si>
  <si>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</si>
  <si>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</si>
  <si>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</si>
  <si>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</si>
  <si>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</si>
  <si>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</si>
  <si>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</si>
  <si>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</si>
  <si>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</si>
  <si>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</si>
  <si>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</si>
  <si>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</si>
  <si>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</si>
  <si>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</si>
  <si>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</si>
  <si>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</si>
  <si>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</si>
  <si>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</si>
  <si>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</si>
  <si>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</si>
  <si>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</si>
  <si>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</si>
  <si>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</si>
  <si>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</si>
  <si>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</si>
  <si>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</si>
  <si>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</si>
  <si>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</si>
  <si>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</si>
  <si>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</si>
  <si>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</si>
  <si>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</si>
  <si>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</si>
  <si>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</si>
  <si>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</si>
  <si>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</si>
  <si>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</si>
  <si>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</si>
  <si>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</si>
  <si>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</si>
  <si>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</si>
  <si>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</si>
  <si>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</si>
  <si>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</si>
  <si>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</si>
  <si>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</si>
  <si>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</si>
  <si>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</si>
  <si>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</si>
  <si>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</si>
  <si>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</si>
  <si>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</si>
  <si>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</si>
  <si>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</si>
  <si>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</si>
  <si>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</si>
  <si>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</si>
  <si>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</si>
  <si>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</si>
  <si>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</si>
  <si>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</si>
  <si>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</si>
  <si>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</si>
  <si>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</si>
  <si>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</si>
  <si>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</si>
  <si>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</si>
  <si>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</si>
  <si>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</si>
  <si>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</si>
  <si>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</si>
  <si>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</si>
  <si>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</si>
  <si>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</si>
  <si>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</si>
  <si>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</si>
  <si>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</si>
  <si>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</si>
  <si>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</si>
  <si>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</si>
  <si>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</si>
  <si>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</si>
  <si>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</si>
  <si>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</si>
  <si>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</si>
  <si>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</si>
  <si>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</si>
  <si>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</si>
  <si>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</si>
  <si>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</si>
  <si>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</si>
  <si>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</si>
  <si>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</si>
  <si>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</si>
  <si>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</si>
  <si>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</si>
  <si>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</si>
  <si>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</si>
  <si>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</si>
  <si>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</si>
  <si>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</si>
  <si>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</si>
  <si>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</si>
  <si>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</si>
  <si>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</si>
  <si>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</si>
  <si>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</si>
  <si>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</si>
  <si>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</si>
  <si>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</si>
  <si>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</si>
  <si>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</si>
  <si>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</si>
  <si>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</si>
  <si>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</si>
  <si>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</si>
  <si>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</si>
  <si>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</si>
  <si>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</si>
  <si>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</si>
  <si>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</si>
  <si>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</si>
  <si>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</si>
  <si>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</si>
  <si>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</si>
  <si>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</si>
  <si>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</si>
  <si>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</si>
  <si>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</si>
  <si>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</si>
  <si>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</si>
  <si>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</si>
  <si>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</si>
  <si>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</si>
  <si>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</si>
  <si>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</si>
  <si>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</si>
  <si>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</si>
  <si>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</si>
  <si>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</si>
  <si>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</si>
  <si>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</si>
  <si>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</si>
  <si>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</si>
  <si>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</si>
  <si>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</si>
  <si>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</si>
  <si>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</si>
  <si>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</si>
  <si>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</si>
  <si>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</si>
  <si>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</si>
  <si>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</si>
  <si>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</si>
  <si>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</si>
  <si>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</si>
  <si>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</si>
  <si>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</si>
  <si>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</si>
  <si>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</si>
  <si>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</si>
  <si>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</si>
  <si>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</si>
  <si>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</si>
  <si>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</si>
  <si>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</si>
  <si>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</si>
  <si>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</si>
  <si>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</si>
  <si>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</si>
  <si>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</si>
  <si>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</si>
  <si>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</si>
  <si>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</si>
  <si>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</si>
  <si>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</si>
  <si>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</si>
  <si>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</si>
  <si>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</si>
  <si>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</si>
  <si>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</si>
  <si>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</si>
  <si>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</si>
  <si>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</si>
  <si>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</si>
  <si>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</si>
  <si>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</si>
  <si>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</si>
  <si>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</si>
  <si>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</si>
  <si>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</si>
  <si>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</si>
  <si>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</si>
  <si>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</si>
  <si>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</si>
  <si>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</si>
  <si>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</si>
  <si>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</si>
  <si>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</si>
  <si>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</si>
  <si>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</si>
  <si>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</si>
  <si>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</si>
  <si>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</si>
  <si>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</si>
  <si>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</si>
  <si>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</si>
  <si>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</si>
  <si>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</si>
  <si>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</si>
  <si>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</si>
  <si>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</si>
  <si>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</si>
  <si>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</si>
  <si>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</si>
  <si>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</si>
  <si>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</si>
  <si>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</si>
  <si>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</si>
  <si>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</si>
  <si>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</si>
  <si>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</si>
  <si>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</si>
  <si>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</si>
  <si>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</si>
  <si>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</si>
  <si>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</si>
  <si>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</si>
  <si>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</si>
  <si>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</si>
  <si>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</si>
  <si>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</si>
  <si>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</si>
  <si>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</si>
  <si>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</si>
  <si>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</si>
  <si>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</si>
  <si>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</si>
  <si>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</si>
  <si>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</si>
  <si>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</si>
  <si>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</si>
  <si>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</si>
  <si>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</si>
  <si>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</si>
  <si>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</si>
  <si>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</si>
  <si>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</si>
  <si>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</si>
  <si>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</si>
  <si>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</si>
  <si>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</si>
  <si>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</si>
  <si>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</si>
  <si>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</si>
  <si>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</si>
  <si>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</si>
  <si>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</si>
  <si>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</si>
  <si>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</si>
  <si>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</si>
  <si>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</si>
  <si>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</si>
  <si>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</si>
  <si>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</si>
  <si>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</si>
  <si>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</si>
  <si>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</si>
  <si>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</si>
  <si>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</si>
  <si>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</si>
  <si>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</si>
  <si>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</si>
  <si>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</si>
  <si>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</si>
  <si>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</si>
  <si>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</si>
  <si>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</si>
  <si>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</si>
  <si>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</si>
  <si>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</si>
  <si>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</si>
  <si>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</si>
  <si>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</si>
  <si>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</si>
  <si>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</si>
  <si>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</si>
  <si>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</si>
  <si>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</si>
  <si>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</si>
  <si>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</si>
  <si>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</si>
  <si>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</si>
  <si>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</si>
  <si>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</si>
  <si>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</si>
  <si>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</si>
  <si>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</si>
  <si>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</si>
  <si>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</si>
  <si>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</si>
  <si>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</si>
  <si>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</si>
  <si>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</si>
  <si>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</si>
  <si>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</si>
  <si>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</si>
  <si>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</si>
  <si>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</si>
  <si>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</si>
  <si>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</si>
  <si>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</si>
  <si>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</si>
  <si>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</si>
  <si>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</si>
  <si>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</si>
  <si>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</si>
  <si>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</si>
  <si>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</si>
  <si>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</si>
  <si>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</si>
  <si>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</si>
  <si>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</si>
  <si>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</si>
  <si>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</si>
  <si>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</si>
  <si>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</si>
  <si>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</si>
  <si>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</si>
  <si>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</si>
  <si>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</si>
  <si>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</si>
  <si>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</si>
  <si>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</si>
  <si>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</si>
  <si>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</si>
  <si>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</si>
  <si>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</si>
  <si>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</si>
  <si>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</si>
  <si>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</si>
  <si>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</si>
  <si>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</si>
  <si>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</si>
  <si>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</si>
  <si>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</si>
  <si>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</si>
  <si>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</si>
  <si>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</si>
  <si>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</si>
  <si>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</si>
  <si>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</si>
  <si>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</si>
  <si>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</si>
  <si>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</si>
  <si>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</si>
  <si>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</si>
  <si>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</si>
  <si>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</si>
  <si>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</si>
  <si>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</si>
  <si>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</si>
  <si>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</si>
  <si>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</si>
  <si>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</si>
  <si>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</si>
  <si>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</si>
  <si>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</si>
  <si>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</si>
  <si>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</si>
  <si>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</si>
  <si>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</si>
  <si>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</si>
  <si>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</si>
  <si>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</si>
  <si>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</si>
  <si>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</si>
  <si>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</si>
  <si>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</si>
  <si>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</si>
  <si>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</si>
  <si>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</si>
  <si>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</si>
  <si>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</si>
  <si>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</si>
  <si>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</si>
  <si>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</si>
  <si>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</si>
  <si>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</si>
  <si>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</si>
  <si>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</si>
  <si>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</si>
  <si>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</si>
  <si>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</si>
  <si>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</si>
  <si>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</si>
  <si>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</si>
  <si>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</si>
  <si>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</si>
  <si>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</si>
  <si>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</si>
  <si>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</si>
  <si>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</si>
  <si>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</si>
  <si>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</si>
  <si>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</si>
  <si>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</si>
  <si>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</si>
  <si>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</si>
  <si>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</si>
  <si>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</si>
  <si>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</si>
  <si>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</si>
  <si>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</si>
  <si>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</si>
  <si>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</si>
  <si>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</si>
  <si>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</si>
  <si>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</si>
  <si>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</si>
  <si>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</si>
  <si>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</si>
  <si>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</si>
  <si>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</si>
  <si>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</si>
  <si>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</si>
  <si>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</si>
  <si>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</si>
  <si>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</si>
  <si>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</si>
  <si>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</si>
  <si>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</si>
  <si>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</si>
  <si>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</si>
  <si>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</si>
  <si>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</si>
  <si>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</si>
  <si>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</si>
  <si>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</si>
  <si>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</si>
  <si>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</si>
  <si>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</si>
  <si>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</si>
  <si>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</si>
  <si>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</si>
  <si>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</si>
  <si>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</si>
  <si>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</si>
  <si>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</si>
  <si>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</si>
  <si>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</si>
  <si>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</si>
  <si>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</si>
  <si>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</si>
  <si>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</si>
  <si>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</si>
  <si>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</si>
  <si>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</si>
  <si>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</si>
  <si>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</si>
  <si>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</si>
  <si>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</si>
  <si>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</si>
  <si>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</si>
  <si>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</si>
  <si>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</si>
  <si>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</si>
  <si>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</si>
  <si>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</si>
  <si>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</si>
  <si>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</si>
  <si>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</si>
  <si>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</si>
  <si>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</si>
  <si>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</si>
  <si>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</si>
  <si>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</si>
  <si>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</si>
  <si>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</si>
  <si>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</si>
  <si>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</si>
  <si>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</si>
  <si>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</si>
  <si>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</si>
  <si>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</si>
  <si>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</si>
  <si>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</si>
  <si>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</si>
  <si>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</si>
  <si>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</si>
  <si>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</si>
  <si>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</si>
  <si>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</si>
  <si>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</si>
  <si>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</si>
  <si>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</si>
  <si>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</si>
  <si>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</si>
  <si>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</si>
  <si>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</si>
  <si>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</si>
  <si>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</si>
  <si>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</si>
  <si>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</si>
  <si>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</si>
  <si>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</si>
  <si>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</si>
  <si>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</si>
  <si>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</si>
  <si>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</si>
  <si>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</si>
  <si>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</si>
  <si>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</si>
  <si>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</si>
  <si>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</si>
  <si>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</si>
  <si>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</si>
  <si>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</si>
  <si>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</si>
  <si>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</si>
  <si>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</si>
  <si>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</si>
  <si>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</si>
  <si>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</si>
  <si>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</si>
  <si>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</si>
  <si>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</si>
  <si>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</si>
  <si>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</si>
  <si>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</si>
  <si>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</si>
  <si>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</si>
  <si>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</si>
  <si>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</si>
  <si>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</si>
  <si>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</si>
  <si>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</si>
  <si>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</si>
  <si>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</si>
  <si>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</si>
  <si>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</si>
  <si>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</si>
  <si>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</si>
  <si>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</si>
  <si>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</si>
  <si>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</si>
  <si>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</si>
  <si>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</si>
  <si>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</si>
  <si>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</si>
  <si>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</si>
  <si>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</si>
  <si>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</si>
  <si>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</si>
  <si>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</si>
  <si>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</si>
  <si>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</si>
  <si>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</si>
  <si>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</si>
  <si>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</si>
  <si>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</si>
  <si>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</si>
  <si>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</si>
  <si>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</si>
  <si>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</si>
  <si>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</si>
  <si>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</si>
  <si>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</si>
  <si>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</si>
  <si>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</si>
  <si>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</si>
  <si>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</si>
  <si>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</si>
  <si>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</si>
  <si>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</si>
  <si>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</si>
  <si>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</si>
  <si>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</si>
  <si>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</si>
  <si>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</si>
  <si>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</si>
  <si>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</si>
  <si>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</si>
  <si>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</si>
  <si>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</si>
  <si>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</si>
  <si>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</si>
  <si>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</si>
  <si>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</si>
  <si>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</si>
  <si>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</si>
  <si>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</si>
  <si>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</si>
  <si>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</si>
  <si>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</si>
  <si>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</si>
  <si>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</si>
  <si>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</si>
  <si>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</si>
  <si>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</si>
  <si>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</si>
  <si>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</si>
  <si>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</si>
  <si>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</si>
  <si>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</si>
  <si>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</si>
  <si>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</si>
  <si>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</si>
  <si>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</si>
  <si>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</si>
  <si>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</si>
  <si>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</si>
  <si>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</si>
  <si>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</si>
  <si>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</si>
  <si>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</si>
  <si>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</si>
  <si>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</si>
  <si>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</si>
  <si>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</si>
  <si>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</si>
  <si>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</si>
  <si>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</si>
  <si>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</si>
  <si>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</si>
  <si>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</si>
  <si>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</si>
  <si>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</si>
  <si>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</si>
  <si>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</si>
  <si>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</si>
  <si>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</si>
  <si>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</si>
  <si>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</si>
  <si>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</si>
  <si>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</si>
  <si>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</si>
  <si>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</si>
  <si>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</si>
  <si>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</si>
  <si>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</si>
  <si>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</si>
  <si>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</si>
  <si>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</si>
  <si>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</si>
  <si>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</si>
  <si>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</si>
  <si>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</si>
  <si>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</si>
  <si>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</si>
  <si>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</si>
  <si>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</si>
  <si>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</si>
  <si>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</si>
  <si>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</si>
  <si>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</si>
  <si>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</si>
  <si>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</si>
  <si>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</si>
  <si>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</si>
  <si>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</si>
  <si>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</si>
  <si>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</si>
  <si>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</si>
  <si>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</si>
  <si>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</si>
  <si>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</si>
  <si>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</si>
  <si>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</si>
  <si>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</si>
  <si>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</si>
  <si>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</si>
  <si>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</si>
  <si>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</si>
  <si>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</si>
  <si>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</si>
  <si>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</si>
  <si>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</si>
  <si>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</si>
  <si>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</si>
  <si>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</si>
  <si>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</si>
  <si>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</si>
  <si>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</si>
  <si>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</si>
  <si>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</si>
  <si>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</si>
  <si>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</si>
  <si>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</si>
  <si>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</si>
  <si>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</si>
  <si>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</si>
  <si>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</si>
  <si>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</si>
  <si>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</si>
  <si>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</si>
  <si>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</si>
  <si>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</si>
  <si>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</si>
  <si>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</si>
  <si>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</si>
  <si>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</si>
  <si>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</si>
  <si>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</si>
  <si>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</si>
  <si>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</si>
  <si>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</si>
  <si>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</si>
  <si>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</si>
  <si>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</si>
  <si>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</si>
  <si>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</si>
  <si>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</si>
  <si>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</si>
  <si>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</si>
  <si>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</si>
  <si>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</si>
  <si>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</si>
  <si>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</si>
  <si>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</si>
  <si>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</si>
  <si>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</si>
  <si>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</si>
  <si>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</si>
  <si>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</si>
  <si>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</si>
  <si>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</si>
  <si>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</si>
  <si>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</si>
  <si>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</si>
  <si>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</si>
  <si>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</si>
  <si>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</si>
  <si>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</si>
  <si>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</si>
  <si>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</si>
  <si>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</si>
  <si>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</si>
  <si>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</si>
  <si>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</si>
  <si>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</si>
  <si>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</si>
  <si>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</si>
  <si>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</si>
  <si>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</si>
  <si>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</si>
  <si>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</si>
  <si>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</si>
  <si>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</si>
  <si>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</si>
  <si>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</si>
  <si>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</si>
  <si>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</si>
  <si>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</si>
  <si>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</si>
  <si>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</si>
  <si>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</si>
  <si>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</si>
  <si>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</si>
  <si>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</si>
  <si>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</si>
  <si>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</si>
  <si>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</si>
  <si>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</si>
  <si>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</si>
  <si>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</si>
  <si>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</si>
  <si>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</si>
  <si>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</si>
  <si>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</si>
  <si>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</si>
  <si>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</si>
  <si>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</si>
  <si>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</si>
  <si>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</si>
  <si>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</si>
  <si>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</si>
  <si>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</si>
  <si>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</si>
  <si>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</si>
  <si>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</si>
  <si>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</si>
  <si>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</si>
  <si>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</si>
  <si>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</si>
  <si>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</si>
  <si>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</si>
  <si>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</si>
  <si>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</si>
  <si>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</si>
  <si>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</si>
  <si>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</si>
  <si>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</si>
  <si>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</si>
  <si>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</si>
  <si>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</si>
  <si>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</si>
  <si>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</si>
  <si>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</si>
  <si>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</si>
  <si>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</si>
  <si>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</si>
  <si>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</si>
  <si>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</si>
  <si>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</si>
  <si>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</si>
  <si>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</si>
  <si>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</si>
  <si>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</si>
  <si>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</si>
  <si>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</si>
  <si>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</si>
  <si>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</si>
  <si>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</si>
  <si>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</si>
  <si>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</si>
  <si>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</si>
  <si>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</si>
  <si>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</si>
  <si>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</si>
  <si>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</si>
  <si>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</si>
  <si>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</si>
  <si>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</si>
  <si>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</si>
  <si>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</si>
  <si>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</si>
  <si>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</si>
  <si>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</si>
  <si>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</si>
  <si>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</si>
  <si>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</si>
  <si>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</si>
  <si>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</si>
  <si>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</si>
  <si>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</si>
  <si>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</si>
  <si>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</si>
  <si>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</si>
  <si>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</si>
  <si>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</si>
  <si>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</si>
  <si>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</si>
  <si>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</si>
  <si>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</si>
  <si>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</si>
  <si>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</si>
  <si>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</si>
  <si>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</si>
  <si>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</si>
  <si>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</si>
  <si>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</si>
  <si>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</si>
  <si>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</si>
  <si>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</si>
  <si>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</si>
  <si>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</si>
  <si>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</si>
  <si>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</si>
  <si>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</si>
  <si>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</si>
  <si>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</si>
  <si>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</si>
  <si>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</si>
  <si>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</si>
  <si>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</si>
  <si>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</si>
  <si>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</si>
  <si>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</si>
  <si>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</si>
  <si>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</si>
  <si>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</si>
  <si>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</si>
  <si>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</si>
  <si>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</si>
  <si>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</si>
  <si>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</si>
  <si>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</si>
  <si>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</si>
  <si>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</si>
  <si>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</si>
  <si>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</si>
  <si>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</si>
  <si>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</si>
  <si>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</si>
  <si>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</si>
  <si>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</si>
  <si>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</si>
  <si>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</si>
  <si>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</si>
  <si>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</si>
  <si>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</si>
  <si>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</si>
  <si>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</si>
  <si>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</si>
  <si>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</si>
  <si>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</si>
  <si>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</si>
  <si>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</si>
  <si>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</si>
  <si>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</si>
  <si>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</si>
  <si>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</si>
  <si>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</si>
  <si>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</si>
  <si>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</si>
  <si>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</si>
  <si>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</si>
  <si>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</si>
  <si>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</si>
  <si>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</si>
  <si>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</si>
  <si>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</si>
  <si>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</si>
  <si>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</si>
  <si>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</si>
  <si>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</si>
  <si>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</si>
  <si>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</si>
  <si>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</si>
  <si>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</si>
  <si>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</si>
  <si>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</si>
  <si>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</si>
  <si>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</si>
  <si>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</si>
  <si>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</si>
  <si>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</si>
  <si>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</si>
  <si>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</si>
  <si>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</si>
  <si>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</si>
  <si>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</si>
  <si>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</si>
  <si>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</si>
  <si>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</si>
  <si>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</si>
  <si>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</si>
  <si>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</si>
  <si>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</si>
  <si>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</si>
  <si>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</si>
  <si>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</si>
  <si>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</si>
  <si>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</si>
  <si>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</si>
  <si>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</si>
  <si>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</si>
  <si>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</si>
  <si>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</si>
  <si>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</si>
  <si>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</si>
  <si>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</si>
  <si>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</si>
  <si>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</si>
  <si>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</si>
  <si>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</si>
  <si>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</si>
  <si>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</si>
  <si>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</si>
  <si>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</si>
  <si>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</si>
  <si>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</si>
  <si>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</si>
  <si>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</si>
  <si>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</si>
  <si>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</si>
  <si>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</si>
  <si>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</si>
  <si>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</si>
  <si>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</si>
  <si>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</si>
  <si>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</si>
  <si>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</si>
  <si>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</si>
  <si>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</si>
  <si>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</si>
  <si>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</si>
  <si>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</si>
  <si>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</si>
  <si>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</si>
  <si>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</si>
  <si>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</si>
  <si>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</si>
  <si>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</si>
  <si>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</si>
  <si>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</si>
  <si>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</si>
  <si>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</si>
  <si>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</si>
  <si>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</si>
  <si>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</si>
  <si>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</si>
  <si>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</si>
  <si>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</si>
  <si>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</si>
  <si>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</si>
  <si>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</si>
  <si>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</si>
  <si>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</si>
  <si>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</si>
  <si>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</si>
  <si>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</si>
  <si>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</si>
  <si>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</si>
  <si>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</si>
  <si>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</si>
  <si>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</si>
  <si>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</si>
  <si>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</si>
  <si>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</si>
  <si>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</si>
  <si>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</si>
  <si>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</si>
  <si>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</si>
  <si>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</si>
  <si>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</si>
  <si>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</si>
  <si>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</si>
  <si>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</si>
  <si>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</si>
  <si>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</si>
  <si>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</si>
  <si>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</si>
  <si>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</si>
  <si>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</si>
  <si>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</si>
  <si>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</si>
  <si>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</si>
  <si>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</si>
  <si>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</si>
  <si>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</si>
  <si>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</si>
  <si>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</si>
  <si>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</si>
  <si>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</si>
  <si>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</si>
  <si>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</si>
  <si>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</si>
  <si>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</si>
  <si>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</si>
  <si>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</si>
  <si>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</si>
  <si>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</si>
  <si>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</si>
  <si>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</si>
  <si>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</si>
  <si>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</si>
  <si>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</si>
  <si>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</si>
  <si>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</si>
  <si>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</si>
  <si>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</si>
  <si>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</si>
  <si>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</si>
  <si>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</si>
  <si>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</si>
  <si>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</si>
  <si>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</si>
  <si>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</si>
  <si>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</si>
  <si>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</si>
  <si>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</si>
  <si>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</si>
  <si>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</si>
  <si>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</si>
  <si>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</si>
  <si>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</si>
  <si>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</si>
  <si>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</si>
  <si>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</si>
  <si>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</si>
  <si>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</si>
  <si>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</si>
  <si>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</si>
  <si>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</si>
  <si>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</si>
  <si>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</si>
  <si>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</si>
  <si>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</si>
  <si>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</si>
  <si>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</si>
  <si>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</si>
  <si>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</si>
  <si>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</si>
  <si>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</si>
  <si>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</si>
  <si>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</si>
  <si>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</si>
  <si>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</si>
  <si>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</si>
  <si>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</si>
  <si>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</si>
  <si>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</si>
  <si>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</si>
  <si>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</si>
  <si>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</si>
  <si>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</si>
  <si>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</si>
  <si>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</si>
  <si>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</si>
  <si>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</si>
  <si>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</si>
  <si>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</si>
  <si>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</si>
  <si>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</si>
  <si>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</si>
  <si>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</si>
  <si>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</si>
  <si>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</si>
  <si>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</si>
  <si>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</si>
  <si>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</si>
  <si>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</si>
  <si>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</si>
  <si>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</si>
  <si>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</si>
  <si>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</si>
  <si>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</si>
  <si>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</si>
  <si>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</si>
  <si>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</si>
  <si>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</si>
  <si>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</si>
  <si>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</si>
  <si>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</si>
  <si>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</si>
  <si>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</si>
  <si>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</si>
  <si>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</si>
  <si>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</si>
  <si>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</si>
  <si>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</si>
  <si>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</si>
  <si>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</si>
  <si>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</si>
  <si>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</si>
  <si>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</si>
  <si>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</si>
  <si>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</si>
  <si>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</si>
  <si>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</si>
  <si>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</si>
  <si>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</si>
  <si>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</si>
  <si>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</si>
  <si>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</si>
  <si>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</si>
  <si>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</si>
  <si>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</si>
  <si>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</si>
  <si>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</si>
  <si>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</si>
  <si>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</si>
  <si>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</si>
  <si>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</si>
  <si>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</si>
  <si>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</si>
  <si>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</si>
  <si>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</si>
  <si>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</si>
  <si>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</si>
  <si>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</si>
  <si>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</si>
  <si>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</si>
  <si>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</si>
  <si>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</si>
  <si>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</si>
  <si>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</si>
  <si>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</si>
  <si>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</si>
  <si>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</si>
  <si>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</si>
  <si>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</si>
  <si>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</si>
  <si>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</si>
  <si>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</si>
  <si>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</si>
  <si>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</si>
  <si>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</si>
  <si>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</si>
  <si>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</si>
  <si>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</si>
  <si>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</si>
  <si>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</si>
  <si>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</si>
  <si>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</si>
  <si>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</si>
  <si>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</si>
  <si>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</si>
  <si>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</si>
  <si>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</si>
  <si>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</si>
  <si>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</si>
  <si>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</si>
  <si>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</si>
  <si>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</si>
  <si>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</si>
  <si>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</si>
  <si>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</si>
  <si>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</si>
  <si>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</si>
  <si>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</si>
  <si>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</si>
  <si>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</si>
  <si>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</si>
  <si>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</si>
  <si>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</si>
  <si>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</si>
  <si>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</si>
  <si>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</si>
  <si>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</si>
  <si>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</si>
  <si>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</si>
  <si>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</si>
  <si>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</si>
  <si>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</si>
  <si>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</si>
  <si>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</si>
  <si>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</si>
  <si>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</si>
  <si>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</si>
  <si>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</si>
  <si>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</si>
  <si>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</si>
  <si>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</si>
  <si>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</si>
  <si>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</si>
  <si>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</si>
  <si>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</si>
  <si>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</si>
  <si>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</si>
  <si>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</si>
  <si>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</si>
  <si>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</si>
  <si>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</si>
  <si>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</si>
  <si>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</si>
  <si>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</si>
  <si>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</si>
  <si>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</si>
  <si>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</si>
  <si>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</si>
  <si>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</si>
  <si>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</si>
  <si>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</si>
  <si>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</si>
  <si>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</si>
  <si>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</si>
  <si>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</si>
  <si>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</si>
  <si>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</si>
  <si>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</si>
  <si>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</si>
  <si>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</si>
  <si>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</si>
  <si>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</si>
  <si>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</si>
  <si>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</si>
  <si>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</si>
  <si>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</si>
  <si>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</si>
  <si>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</si>
  <si>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</si>
  <si>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</si>
  <si>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</si>
  <si>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</si>
  <si>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</si>
  <si>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</si>
  <si>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</si>
  <si>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</si>
  <si>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</si>
  <si>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</si>
  <si>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</si>
  <si>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</si>
  <si>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</si>
  <si>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</si>
  <si>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</si>
  <si>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</si>
  <si>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</si>
  <si>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</si>
  <si>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</si>
  <si>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</si>
  <si>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</si>
  <si>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</si>
  <si>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</si>
  <si>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</si>
  <si>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</si>
  <si>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</si>
  <si>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</si>
  <si>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</si>
  <si>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</si>
  <si>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</si>
  <si>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</si>
  <si>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</si>
  <si>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</si>
  <si>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</si>
  <si>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</si>
  <si>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</si>
  <si>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</si>
  <si>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</si>
  <si>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</si>
  <si>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</si>
  <si>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</si>
  <si>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</si>
  <si>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</si>
  <si>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</si>
  <si>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</si>
  <si>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</si>
  <si>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</si>
  <si>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</si>
  <si>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</si>
  <si>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</si>
  <si>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</si>
  <si>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</si>
  <si>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</si>
  <si>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</si>
  <si>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</si>
  <si>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</si>
  <si>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</si>
  <si>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</si>
  <si>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</si>
  <si>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</si>
  <si>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</si>
  <si>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</si>
  <si>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</si>
  <si>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</si>
  <si>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</si>
  <si>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</si>
  <si>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</si>
  <si>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</si>
  <si>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</si>
  <si>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</si>
  <si>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</si>
  <si>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</si>
  <si>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</si>
  <si>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</si>
  <si>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</si>
  <si>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</si>
  <si>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</si>
  <si>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</si>
  <si>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</si>
  <si>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</si>
  <si>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</si>
  <si>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</si>
  <si>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</si>
  <si>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</si>
  <si>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</si>
  <si>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</si>
  <si>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</si>
  <si>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</si>
  <si>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</si>
  <si>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</si>
  <si>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</si>
  <si>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</si>
  <si>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</si>
  <si>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</si>
  <si>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</si>
  <si>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</si>
  <si>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</si>
  <si>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</si>
  <si>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</si>
  <si>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</si>
  <si>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</si>
  <si>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</si>
  <si>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</si>
  <si>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</si>
  <si>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</si>
  <si>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</si>
  <si>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</si>
  <si>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</si>
  <si>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</si>
  <si>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</si>
  <si>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</si>
  <si>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</si>
  <si>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</si>
  <si>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</si>
  <si>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</si>
  <si>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</si>
  <si>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</si>
  <si>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</si>
  <si>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</si>
  <si>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</si>
  <si>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</si>
  <si>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</si>
  <si>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</si>
  <si>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</si>
  <si>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</si>
  <si>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</si>
  <si>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</si>
  <si>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</si>
  <si>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</si>
  <si>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</si>
  <si>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</si>
  <si>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</si>
  <si>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</si>
  <si>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</si>
  <si>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</si>
  <si>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</si>
  <si>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</si>
  <si>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</si>
  <si>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</si>
  <si>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</si>
  <si>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</si>
  <si>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</si>
  <si>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</si>
  <si>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</si>
  <si>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</si>
  <si>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</si>
  <si>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</si>
  <si>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</si>
  <si>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</si>
  <si>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</si>
  <si>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</si>
  <si>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</si>
  <si>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</si>
  <si>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</si>
  <si>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</si>
  <si>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</si>
  <si>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</si>
  <si>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</si>
  <si>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</si>
  <si>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</si>
  <si>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</si>
  <si>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</si>
  <si>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</si>
  <si>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</si>
  <si>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</si>
  <si>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</si>
  <si>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</si>
  <si>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</si>
  <si>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</si>
  <si>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</si>
  <si>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</si>
  <si>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</si>
  <si>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</si>
  <si>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</si>
  <si>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</si>
  <si>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</si>
  <si>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</si>
  <si>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</si>
  <si>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</si>
  <si>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</si>
  <si>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</si>
  <si>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</si>
  <si>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</si>
  <si>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</si>
  <si>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</si>
  <si>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</si>
  <si>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</si>
  <si>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</si>
  <si>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</si>
  <si>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</si>
  <si>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</si>
  <si>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</si>
  <si>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</si>
  <si>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</si>
  <si>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</si>
  <si>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</si>
  <si>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</si>
  <si>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</si>
  <si>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</si>
  <si>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</si>
  <si>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</si>
  <si>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</si>
  <si>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</si>
  <si>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</si>
  <si>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</si>
  <si>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</si>
  <si>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</si>
  <si>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</si>
  <si>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</si>
  <si>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</si>
  <si>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</si>
  <si>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</si>
  <si>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</si>
  <si>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</si>
  <si>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</si>
  <si>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</si>
  <si>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</si>
  <si>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</si>
  <si>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</si>
  <si>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</si>
  <si>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</si>
  <si>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</si>
  <si>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</si>
  <si>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</si>
  <si>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</si>
  <si>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</si>
  <si>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</si>
  <si>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</si>
  <si>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</si>
  <si>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</si>
  <si>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</si>
  <si>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</si>
  <si>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</si>
  <si>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</si>
  <si>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</si>
  <si>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</si>
  <si>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</si>
  <si>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</si>
  <si>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</si>
  <si>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</si>
  <si>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</si>
  <si>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</si>
  <si>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</si>
  <si>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</si>
  <si>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</si>
  <si>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</si>
  <si>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</si>
  <si>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</si>
  <si>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</si>
  <si>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</si>
  <si>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</si>
  <si>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</si>
  <si>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</si>
  <si>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</si>
  <si>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</si>
  <si>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</si>
  <si>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</si>
  <si>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</si>
  <si>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</si>
  <si>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</si>
  <si>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</si>
  <si>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</si>
  <si>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</si>
  <si>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</si>
  <si>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</si>
  <si>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</si>
  <si>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</si>
  <si>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</si>
  <si>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</si>
  <si>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</si>
  <si>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</si>
  <si>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</si>
  <si>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</si>
  <si>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</si>
  <si>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</si>
  <si>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</si>
  <si>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</si>
  <si>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</si>
  <si>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</si>
  <si>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</si>
  <si>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</si>
  <si>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</si>
  <si>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</si>
  <si>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</si>
  <si>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</si>
  <si>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</si>
  <si>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</si>
  <si>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</si>
  <si>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</si>
  <si>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</si>
  <si>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</si>
  <si>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</si>
  <si>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</si>
  <si>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</si>
  <si>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</si>
  <si>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</si>
  <si>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</si>
  <si>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</si>
  <si>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</si>
  <si>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</si>
  <si>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</si>
  <si>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</si>
  <si>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</si>
  <si>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</si>
  <si>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</si>
  <si>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</si>
  <si>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</si>
  <si>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</si>
  <si>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</si>
  <si>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</si>
  <si>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</si>
  <si>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</si>
  <si>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</si>
  <si>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</si>
  <si>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</si>
  <si>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</si>
  <si>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</si>
  <si>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</si>
  <si>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</si>
  <si>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</si>
  <si>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</si>
  <si>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</si>
  <si>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</si>
  <si>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</si>
  <si>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</si>
  <si>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</si>
  <si>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</si>
  <si>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</si>
  <si>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</si>
  <si>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</si>
  <si>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</si>
  <si>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</si>
  <si>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</si>
  <si>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</si>
  <si>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</si>
  <si>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</si>
  <si>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</si>
  <si>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</si>
  <si>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</si>
  <si>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</si>
  <si>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</si>
  <si>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</si>
  <si>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</si>
  <si>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</si>
  <si>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</si>
  <si>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</si>
  <si>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</si>
  <si>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</si>
  <si>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</si>
  <si>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</si>
  <si>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</si>
  <si>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</si>
  <si>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</si>
  <si>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</si>
  <si>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</si>
  <si>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</si>
  <si>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</si>
  <si>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</si>
  <si>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</si>
  <si>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</si>
  <si>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</si>
  <si>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</si>
  <si>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</si>
  <si>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</si>
  <si>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</si>
  <si>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</si>
  <si>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</si>
  <si>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</si>
  <si>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</si>
  <si>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</si>
  <si>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</si>
  <si>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</si>
  <si>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</si>
  <si>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</si>
  <si>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</si>
  <si>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</si>
  <si>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</si>
  <si>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</si>
  <si>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</si>
  <si>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</si>
  <si>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</si>
  <si>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</si>
  <si>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</si>
  <si>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</si>
  <si>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</si>
  <si>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</si>
  <si>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</si>
  <si>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</si>
  <si>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</si>
  <si>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</si>
  <si>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</si>
  <si>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</si>
  <si>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</si>
  <si>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</si>
  <si>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</si>
  <si>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</si>
  <si>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</si>
  <si>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</si>
  <si>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</si>
  <si>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</si>
  <si>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</si>
  <si>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</si>
  <si>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</si>
  <si>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</si>
  <si>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</si>
  <si>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</si>
  <si>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</si>
  <si>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</si>
  <si>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</si>
  <si>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</si>
  <si>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</si>
  <si>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</si>
  <si>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</si>
  <si>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</si>
  <si>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</si>
  <si>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</si>
  <si>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</si>
  <si>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</si>
  <si>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</si>
  <si>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</si>
  <si>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</si>
  <si>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</si>
  <si>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</si>
  <si>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</si>
  <si>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</si>
  <si>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</si>
  <si>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</si>
  <si>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</si>
  <si>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</si>
  <si>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</si>
  <si>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</si>
  <si>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</si>
  <si>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</si>
  <si>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</si>
  <si>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</si>
  <si>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</si>
  <si>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</si>
  <si>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</si>
  <si>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</si>
  <si>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</si>
  <si>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</si>
  <si>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</si>
  <si>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</si>
  <si>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</si>
  <si>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</si>
  <si>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</si>
  <si>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</si>
  <si>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</si>
  <si>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</si>
  <si>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</si>
  <si>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</si>
  <si>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</si>
  <si>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</si>
  <si>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</si>
  <si>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</si>
  <si>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</si>
  <si>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</si>
  <si>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</si>
  <si>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</si>
  <si>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</si>
  <si>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</si>
  <si>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</si>
  <si>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</si>
  <si>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</si>
  <si>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</si>
  <si>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</si>
  <si>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</si>
  <si>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</si>
  <si>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</si>
  <si>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</si>
  <si>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</si>
  <si>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</si>
  <si>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</si>
  <si>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</si>
  <si>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</si>
  <si>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</si>
  <si>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</si>
  <si>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</si>
  <si>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</si>
  <si>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</si>
  <si>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</si>
  <si>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</si>
  <si>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</si>
  <si>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</si>
  <si>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</si>
  <si>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</si>
  <si>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</si>
  <si>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</si>
  <si>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</si>
  <si>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</si>
  <si>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</si>
  <si>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</si>
  <si>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</si>
  <si>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</si>
  <si>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</si>
  <si>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</si>
  <si>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</si>
  <si>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</si>
  <si>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</si>
  <si>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</si>
  <si>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</si>
  <si>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</si>
  <si>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</si>
  <si>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</si>
  <si>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</si>
  <si>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</si>
  <si>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</si>
  <si>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</si>
  <si>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</si>
  <si>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</si>
  <si>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</si>
  <si>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</si>
  <si>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</si>
  <si>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</si>
  <si>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</si>
  <si>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</si>
  <si>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</si>
  <si>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</si>
  <si>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</si>
  <si>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</si>
  <si>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</si>
  <si>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</si>
  <si>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</si>
  <si>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</si>
  <si>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</si>
  <si>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</si>
  <si>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</si>
  <si>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</si>
  <si>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</si>
  <si>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</si>
  <si>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</si>
  <si>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</si>
  <si>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</si>
  <si>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</si>
  <si>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</si>
  <si>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</si>
  <si>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</si>
  <si>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</si>
  <si>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</si>
  <si>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</si>
  <si>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</si>
  <si>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</si>
  <si>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</si>
  <si>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</si>
  <si>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</si>
  <si>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</si>
  <si>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</si>
  <si>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</si>
  <si>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</si>
  <si>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</si>
  <si>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</si>
  <si>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</si>
  <si>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</si>
  <si>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</si>
  <si>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</si>
  <si>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</si>
  <si>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</si>
  <si>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</si>
  <si>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</si>
  <si>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</si>
  <si>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</si>
  <si>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</si>
  <si>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</si>
  <si>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</si>
  <si>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</si>
  <si>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</si>
  <si>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</si>
  <si>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</si>
  <si>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</si>
  <si>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</si>
  <si>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</si>
  <si>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</si>
  <si>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</si>
  <si>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</si>
  <si>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</si>
  <si>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</si>
  <si>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</si>
  <si>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</si>
  <si>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</si>
  <si>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</si>
  <si>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</si>
  <si>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</si>
  <si>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</si>
  <si>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</si>
  <si>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</si>
  <si>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</si>
  <si>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</si>
  <si>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</si>
  <si>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</si>
  <si>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</si>
  <si>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</si>
  <si>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</si>
  <si>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</si>
  <si>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</si>
  <si>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</si>
  <si>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</si>
  <si>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</si>
  <si>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</si>
  <si>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</si>
  <si>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</si>
  <si>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</si>
  <si>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</si>
  <si>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</si>
  <si>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</si>
  <si>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</si>
  <si>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</si>
  <si>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</si>
  <si>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</si>
  <si>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</si>
  <si>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</si>
  <si>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</si>
  <si>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</si>
  <si>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</si>
  <si>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</si>
  <si>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</si>
  <si>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</si>
  <si>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</si>
  <si>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</si>
  <si>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</si>
  <si>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</si>
  <si>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</si>
  <si>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</si>
  <si>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</si>
  <si>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</si>
  <si>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</si>
  <si>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</si>
  <si>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</si>
  <si>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</si>
  <si>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</si>
  <si>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</si>
  <si>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</si>
  <si>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</si>
  <si>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</si>
  <si>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</si>
  <si>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</si>
  <si>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</si>
  <si>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</si>
  <si>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</si>
  <si>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</si>
  <si>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</si>
  <si>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</si>
  <si>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</si>
  <si>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</si>
  <si>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</si>
  <si>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</si>
  <si>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</si>
  <si>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</si>
  <si>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</si>
  <si>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</si>
  <si>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</si>
  <si>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</si>
  <si>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</si>
  <si>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</si>
  <si>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</si>
  <si>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</si>
  <si>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</si>
  <si>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</si>
  <si>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</si>
  <si>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</si>
  <si>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</si>
  <si>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</si>
  <si>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</si>
  <si>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</si>
  <si>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</si>
  <si>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</si>
  <si>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</si>
  <si>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</si>
  <si>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</si>
  <si>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</si>
  <si>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</si>
  <si>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</si>
  <si>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</si>
  <si>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</si>
  <si>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</si>
  <si>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</si>
  <si>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</si>
  <si>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</si>
  <si>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</si>
  <si>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</si>
  <si>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</si>
  <si>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</si>
  <si>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</si>
  <si>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</si>
  <si>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</si>
  <si>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</si>
  <si>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</si>
  <si>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</si>
  <si>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</si>
  <si>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</si>
  <si>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</si>
  <si>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</si>
  <si>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</si>
  <si>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</si>
  <si>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</si>
  <si>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</si>
  <si>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</si>
  <si>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</si>
  <si>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</si>
  <si>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</si>
  <si>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</si>
  <si>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</si>
  <si>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</si>
  <si>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</si>
  <si>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</si>
  <si>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</si>
  <si>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</si>
  <si>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</si>
  <si>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</si>
  <si>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</si>
  <si>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</si>
  <si>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</si>
  <si>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</si>
  <si>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</si>
  <si>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</si>
  <si>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</si>
  <si>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</si>
  <si>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</si>
  <si>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</si>
  <si>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</si>
  <si>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</si>
  <si>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</si>
  <si>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</si>
  <si>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</si>
  <si>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</si>
  <si>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</si>
  <si>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</si>
  <si>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</si>
  <si>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</si>
  <si>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</si>
  <si>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</si>
  <si>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</si>
  <si>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</si>
  <si>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</si>
  <si>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</si>
  <si>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</si>
  <si>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</si>
  <si>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</si>
  <si>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</si>
  <si>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</si>
  <si>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</si>
  <si>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</si>
  <si>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</si>
  <si>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</si>
  <si>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</si>
  <si>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</si>
  <si>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</si>
  <si>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</si>
  <si>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</si>
  <si>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</si>
  <si>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</si>
  <si>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</si>
  <si>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</si>
  <si>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</si>
  <si>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</si>
  <si>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</si>
  <si>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</si>
  <si>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</si>
  <si>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</si>
  <si>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</si>
  <si>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</si>
  <si>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</si>
  <si>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</si>
  <si>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</si>
  <si>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</si>
  <si>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</si>
  <si>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</si>
  <si>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</si>
  <si>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</si>
  <si>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</si>
  <si>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</si>
  <si>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</si>
  <si>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</si>
  <si>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</si>
  <si>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</si>
  <si>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</si>
  <si>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</si>
  <si>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</si>
  <si>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</si>
  <si>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</si>
  <si>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</si>
  <si>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</si>
  <si>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</si>
  <si>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</si>
  <si>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</si>
  <si>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</si>
  <si>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</si>
  <si>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</si>
  <si>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</si>
  <si>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</si>
  <si>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</si>
  <si>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</si>
  <si>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</si>
  <si>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</si>
  <si>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</si>
  <si>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</si>
  <si>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</si>
  <si>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</si>
  <si>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</si>
  <si>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</si>
  <si>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</si>
  <si>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</si>
  <si>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</si>
  <si>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</si>
  <si>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</si>
  <si>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</si>
  <si>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</si>
  <si>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</si>
  <si>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</si>
  <si>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</si>
  <si>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</si>
  <si>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</si>
  <si>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</si>
  <si>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</si>
  <si>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</si>
  <si>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</si>
  <si>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</si>
  <si>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</si>
  <si>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</si>
  <si>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</si>
  <si>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</si>
  <si>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</si>
  <si>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</si>
  <si>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</si>
  <si>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</si>
  <si>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</si>
  <si>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</si>
  <si>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</si>
  <si>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</si>
  <si>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</si>
  <si>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</si>
  <si>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</si>
  <si>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</si>
  <si>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</si>
  <si>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</si>
  <si>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</si>
  <si>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</si>
  <si>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</si>
  <si>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</si>
  <si>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</si>
  <si>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</si>
  <si>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</si>
  <si>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</si>
  <si>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</si>
  <si>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</si>
  <si>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</si>
  <si>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</si>
  <si>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</si>
  <si>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</si>
  <si>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</si>
  <si>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</si>
  <si>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</si>
  <si>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</si>
  <si>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</si>
  <si>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</si>
  <si>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</si>
  <si>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</si>
  <si>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</si>
  <si>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</si>
  <si>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</si>
  <si>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</si>
  <si>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</si>
  <si>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</si>
  <si>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</si>
  <si>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</si>
  <si>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</si>
  <si>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</si>
  <si>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</si>
  <si>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</si>
  <si>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</si>
  <si>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</si>
  <si>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</si>
  <si>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</si>
  <si>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</si>
  <si>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</si>
  <si>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</si>
  <si>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</si>
  <si>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</si>
  <si>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</si>
  <si>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</si>
  <si>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</si>
  <si>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</si>
  <si>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</si>
  <si>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</si>
  <si>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</si>
  <si>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</si>
  <si>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</si>
  <si>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</si>
  <si>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</si>
  <si>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</si>
  <si>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</si>
  <si>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</si>
  <si>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</si>
  <si>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</si>
  <si>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</si>
  <si>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</si>
  <si>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</si>
  <si>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</si>
  <si>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</si>
  <si>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</si>
  <si>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</si>
  <si>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</si>
  <si>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</si>
  <si>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</si>
  <si>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</si>
  <si>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</si>
  <si>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</si>
  <si>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</si>
  <si>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</si>
  <si>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</si>
  <si>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</si>
  <si>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</si>
  <si>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</si>
  <si>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</si>
  <si>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</si>
  <si>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</si>
  <si>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</si>
  <si>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</si>
  <si>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</si>
  <si>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</si>
  <si>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</si>
  <si>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</si>
  <si>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</si>
  <si>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</si>
  <si>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</si>
  <si>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</si>
  <si>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</si>
  <si>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</si>
  <si>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</si>
  <si>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</si>
  <si>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</si>
  <si>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</si>
  <si>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</si>
  <si>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</si>
  <si>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</si>
  <si>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</si>
  <si>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</si>
  <si>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</si>
  <si>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</si>
  <si>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</si>
  <si>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</si>
  <si>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</si>
  <si>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</si>
  <si>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</si>
  <si>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</si>
  <si>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</si>
  <si>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</si>
  <si>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</si>
  <si>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</si>
  <si>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</si>
  <si>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</si>
  <si>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</si>
  <si>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</si>
  <si>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</si>
  <si>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</si>
  <si>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</si>
  <si>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</si>
  <si>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</si>
  <si>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</si>
  <si>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</si>
  <si>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</si>
  <si>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</si>
  <si>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</si>
  <si>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</si>
  <si>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</si>
  <si>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</si>
  <si>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</si>
  <si>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</si>
  <si>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</si>
  <si>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</si>
  <si>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</si>
  <si>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</si>
  <si>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</si>
  <si>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</si>
  <si>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</si>
  <si>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</si>
  <si>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</si>
  <si>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</si>
  <si>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</si>
  <si>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</si>
  <si>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</si>
  <si>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</si>
  <si>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</si>
  <si>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</si>
  <si>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</si>
  <si>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</si>
  <si>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</si>
  <si>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</si>
  <si>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</si>
  <si>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</si>
  <si>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</si>
  <si>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</si>
  <si>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</si>
  <si>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</si>
  <si>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</si>
  <si>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</si>
  <si>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</si>
  <si>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</si>
  <si>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</si>
  <si>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</si>
  <si>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</si>
  <si>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</si>
  <si>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</si>
  <si>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</si>
  <si>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</si>
  <si>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</si>
  <si>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</si>
  <si>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</si>
  <si>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</si>
  <si>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</si>
  <si>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</si>
  <si>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</si>
  <si>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</si>
  <si>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</si>
  <si>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</si>
  <si>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</si>
  <si>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</si>
  <si>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</si>
  <si>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</si>
  <si>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</si>
  <si>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</si>
  <si>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</si>
  <si>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</si>
  <si>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</si>
  <si>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</si>
  <si>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</si>
  <si>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</si>
  <si>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</si>
  <si>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</si>
  <si>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</si>
  <si>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</si>
  <si>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</si>
  <si>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</si>
  <si>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</si>
  <si>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</si>
  <si>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</si>
  <si>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</si>
  <si>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</si>
  <si>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</si>
  <si>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</si>
  <si>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</si>
  <si>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</si>
  <si>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</si>
  <si>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</si>
  <si>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</si>
  <si>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</si>
  <si>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</si>
  <si>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</si>
  <si>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</si>
  <si>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</si>
  <si>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</si>
  <si>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</si>
  <si>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</si>
  <si>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</si>
  <si>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</si>
  <si>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</si>
  <si>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</si>
  <si>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</si>
  <si>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</si>
  <si>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</si>
  <si>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</si>
  <si>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</si>
  <si>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</si>
  <si>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</si>
  <si>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</si>
  <si>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</si>
  <si>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</si>
  <si>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</si>
  <si>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</si>
  <si>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</si>
  <si>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</si>
  <si>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</si>
  <si>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</si>
  <si>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</si>
  <si>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</si>
  <si>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</si>
  <si>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</si>
  <si>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</si>
  <si>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</si>
  <si>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</si>
  <si>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</si>
  <si>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</si>
  <si>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</si>
  <si>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</si>
  <si>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</si>
  <si>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</si>
  <si>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</si>
  <si>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</si>
  <si>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</si>
  <si>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</si>
  <si>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</si>
  <si>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</si>
  <si>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</si>
  <si>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</si>
  <si>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</si>
  <si>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</si>
  <si>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</si>
  <si>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</si>
  <si>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</si>
  <si>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</si>
  <si>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</si>
  <si>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</si>
  <si>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</si>
  <si>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</si>
  <si>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</si>
  <si>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</si>
  <si>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</si>
  <si>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</si>
  <si>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</si>
  <si>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</si>
  <si>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</si>
  <si>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</si>
  <si>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</si>
  <si>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</si>
  <si>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</si>
  <si>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</si>
  <si>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</si>
  <si>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</si>
  <si>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</si>
  <si>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</si>
  <si>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</si>
  <si>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</si>
  <si>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</si>
  <si>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</si>
  <si>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</si>
  <si>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</si>
  <si>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</si>
  <si>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</si>
  <si>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</si>
  <si>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</si>
  <si>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</si>
  <si>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</si>
  <si>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</si>
  <si>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</si>
  <si>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</si>
  <si>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</si>
  <si>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</si>
  <si>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</si>
  <si>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</si>
  <si>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</si>
  <si>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</si>
  <si>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</si>
  <si>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</si>
  <si>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</si>
  <si>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</si>
  <si>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</si>
  <si>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</si>
  <si>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</si>
  <si>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</si>
  <si>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</si>
  <si>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</si>
  <si>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</si>
  <si>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</si>
  <si>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</si>
  <si>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</si>
  <si>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</si>
  <si>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</si>
  <si>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</si>
  <si>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</si>
  <si>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</si>
  <si>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</si>
  <si>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</si>
  <si>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</si>
  <si>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</si>
  <si>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</si>
  <si>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</si>
  <si>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</si>
  <si>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</si>
  <si>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</si>
  <si>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</si>
  <si>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</si>
  <si>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</si>
  <si>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</si>
  <si>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</si>
  <si>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</si>
  <si>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</si>
  <si>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</si>
  <si>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</si>
  <si>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</si>
  <si>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</si>
  <si>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</si>
  <si>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</si>
  <si>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</si>
  <si>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</si>
  <si>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</si>
  <si>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</si>
  <si>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</si>
  <si>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</si>
  <si>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</si>
  <si>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</si>
  <si>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</si>
  <si>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</si>
  <si>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</si>
  <si>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</si>
  <si>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</si>
  <si>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</si>
  <si>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</si>
  <si>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</si>
  <si>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</si>
  <si>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</si>
  <si>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</si>
  <si>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</si>
  <si>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</si>
  <si>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</si>
  <si>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</si>
  <si>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</si>
  <si>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</si>
  <si>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</si>
  <si>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</si>
  <si>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</si>
  <si>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</si>
  <si>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</si>
  <si>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</si>
  <si>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</si>
  <si>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</si>
  <si>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</si>
  <si>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</si>
  <si>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</si>
  <si>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</si>
  <si>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</si>
  <si>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</si>
  <si>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</si>
  <si>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</si>
  <si>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</si>
  <si>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</si>
  <si>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</si>
  <si>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</si>
  <si>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</si>
  <si>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</si>
  <si>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</si>
  <si>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</si>
  <si>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</si>
  <si>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</si>
  <si>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</si>
  <si>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</si>
  <si>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</si>
  <si>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</si>
  <si>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</si>
  <si>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</si>
  <si>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</si>
  <si>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</si>
  <si>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</si>
  <si>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</si>
  <si>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</si>
  <si>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</si>
  <si>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</si>
  <si>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</si>
  <si>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</si>
  <si>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</si>
  <si>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</si>
  <si>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</si>
  <si>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</si>
  <si>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</si>
  <si>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</si>
  <si>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</si>
  <si>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</si>
  <si>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</si>
  <si>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</si>
  <si>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</si>
  <si>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</si>
  <si>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</si>
  <si>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</si>
  <si>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</si>
  <si>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</si>
  <si>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</si>
  <si>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</si>
  <si>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</si>
  <si>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</si>
  <si>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</si>
  <si>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</si>
  <si>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</si>
  <si>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</si>
  <si>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</si>
  <si>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</si>
  <si>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</si>
  <si>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</si>
  <si>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</si>
  <si>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</si>
  <si>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</si>
  <si>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</si>
  <si>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</si>
  <si>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</si>
  <si>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</si>
  <si>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</si>
  <si>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</si>
  <si>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</si>
  <si>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</si>
  <si>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</si>
  <si>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</si>
  <si>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</si>
  <si>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</si>
  <si>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</si>
  <si>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</si>
  <si>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</si>
  <si>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</si>
  <si>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</si>
  <si>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</si>
  <si>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</si>
  <si>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</si>
  <si>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</si>
  <si>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</si>
  <si>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</si>
  <si>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</si>
  <si>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</si>
  <si>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</si>
  <si>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</si>
  <si>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</si>
  <si>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</si>
  <si>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</si>
  <si>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</si>
  <si>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</si>
  <si>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</si>
  <si>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</si>
  <si>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</si>
  <si>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</si>
  <si>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</si>
  <si>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</si>
  <si>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</si>
  <si>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</si>
  <si>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</si>
  <si>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</si>
  <si>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</si>
  <si>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</si>
  <si>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</si>
  <si>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</si>
  <si>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</si>
  <si>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</si>
  <si>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</si>
  <si>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</si>
  <si>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</si>
  <si>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</si>
  <si>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</si>
  <si>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</si>
  <si>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</si>
  <si>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</si>
  <si>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</si>
  <si>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</si>
  <si>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</si>
  <si>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</si>
  <si>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</si>
  <si>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</si>
  <si>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</si>
  <si>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</si>
  <si>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</si>
  <si>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</si>
  <si>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</si>
  <si>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</si>
  <si>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</si>
  <si>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</si>
  <si>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</si>
  <si>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</si>
  <si>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</si>
  <si>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</si>
  <si>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</si>
  <si>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</si>
  <si>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</si>
  <si>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</si>
  <si>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</si>
  <si>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</si>
  <si>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</si>
  <si>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</si>
  <si>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</si>
  <si>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</si>
  <si>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</si>
  <si>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</si>
  <si>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</si>
  <si>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</si>
  <si>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</si>
  <si>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</si>
  <si>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</si>
  <si>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</si>
  <si>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</si>
  <si>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</si>
  <si>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</si>
  <si>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</si>
  <si>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</si>
  <si>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</si>
  <si>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</si>
  <si>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</si>
  <si>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</si>
  <si>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</si>
  <si>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</si>
  <si>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</si>
  <si>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</si>
  <si>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</si>
  <si>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</si>
  <si>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</si>
  <si>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</si>
  <si>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</si>
  <si>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</si>
  <si>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</si>
  <si>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</si>
  <si>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</si>
  <si>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</si>
  <si>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</si>
  <si>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</si>
  <si>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</si>
  <si>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</si>
  <si>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</si>
  <si>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</si>
  <si>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</si>
  <si>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</si>
  <si>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</si>
  <si>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</si>
  <si>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</si>
  <si>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</si>
  <si>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</si>
  <si>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</si>
  <si>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</si>
  <si>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</si>
  <si>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</si>
  <si>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</si>
  <si>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</si>
  <si>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</si>
  <si>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</si>
  <si>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</si>
  <si>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</si>
  <si>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</si>
  <si>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</si>
  <si>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</si>
  <si>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</si>
  <si>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</si>
  <si>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</si>
  <si>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</si>
  <si>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</si>
  <si>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</si>
  <si>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</si>
  <si>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</si>
  <si>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</si>
  <si>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</si>
  <si>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</si>
  <si>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</si>
  <si>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</si>
  <si>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</si>
  <si>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</si>
  <si>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</si>
  <si>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</si>
  <si>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</si>
  <si>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</si>
  <si>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</si>
  <si>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</si>
  <si>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</si>
  <si>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</si>
  <si>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</si>
  <si>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</si>
  <si>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</si>
  <si>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</si>
  <si>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</si>
  <si>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</si>
  <si>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</si>
  <si>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</si>
  <si>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</si>
  <si>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</si>
  <si>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</si>
  <si>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</si>
  <si>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</si>
  <si>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</si>
  <si>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</si>
  <si>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</si>
  <si>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</si>
  <si>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</si>
  <si>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</si>
  <si>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</si>
  <si>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</si>
  <si>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</si>
  <si>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</si>
  <si>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</si>
  <si>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</si>
  <si>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</si>
  <si>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</si>
  <si>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</si>
  <si>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</si>
  <si>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</si>
  <si>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</si>
  <si>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</si>
  <si>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</si>
  <si>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</si>
  <si>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</si>
  <si>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</si>
  <si>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</si>
  <si>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</si>
  <si>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</si>
  <si>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</si>
  <si>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</si>
  <si>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</si>
  <si>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</si>
  <si>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</si>
  <si>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</si>
  <si>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</si>
  <si>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</si>
  <si>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</si>
  <si>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</si>
  <si>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</si>
  <si>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</si>
  <si>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</si>
  <si>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</si>
  <si>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</si>
  <si>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</si>
  <si>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</si>
  <si>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</si>
  <si>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</si>
  <si>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</si>
  <si>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</si>
  <si>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</si>
  <si>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</si>
  <si>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</si>
  <si>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</si>
  <si>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</si>
  <si>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</si>
  <si>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</si>
  <si>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</si>
  <si>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</si>
  <si>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</si>
  <si>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</si>
  <si>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</si>
  <si>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</si>
  <si>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</si>
  <si>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</si>
  <si>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</si>
  <si>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</si>
  <si>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</si>
  <si>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</si>
  <si>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</si>
  <si>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</si>
  <si>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</si>
  <si>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</si>
  <si>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</si>
  <si>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</si>
  <si>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</si>
  <si>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</si>
  <si>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</si>
  <si>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</si>
  <si>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</si>
  <si>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</si>
  <si>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</si>
  <si>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</si>
  <si>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</si>
  <si>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</si>
  <si>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</si>
  <si>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</si>
  <si>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</si>
  <si>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</si>
  <si>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</si>
  <si>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</si>
  <si>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</si>
  <si>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</si>
  <si>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</si>
  <si>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</si>
  <si>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</si>
  <si>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</si>
  <si>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</si>
  <si>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</si>
  <si>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</si>
  <si>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</si>
  <si>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</si>
  <si>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</si>
  <si>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</si>
  <si>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</si>
  <si>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</si>
  <si>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</si>
  <si>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</si>
  <si>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</si>
  <si>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</si>
  <si>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</si>
  <si>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</si>
  <si>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</si>
  <si>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</si>
  <si>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</si>
  <si>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</si>
  <si>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</si>
  <si>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</si>
  <si>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</si>
  <si>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</si>
  <si>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</si>
  <si>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</si>
  <si>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</si>
  <si>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</si>
  <si>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</si>
  <si>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</si>
  <si>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</si>
  <si>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</si>
  <si>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</si>
  <si>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</si>
  <si>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</si>
  <si>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</si>
  <si>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</si>
  <si>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</si>
  <si>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</si>
  <si>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</si>
  <si>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</si>
  <si>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</si>
  <si>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</si>
  <si>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</si>
  <si>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</si>
  <si>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</si>
  <si>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</si>
  <si>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</si>
  <si>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</si>
  <si>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</si>
  <si>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</si>
  <si>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</si>
  <si>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</si>
  <si>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</si>
  <si>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</si>
  <si>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</si>
  <si>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</si>
  <si>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</si>
  <si>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</si>
  <si>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</si>
  <si>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</si>
  <si>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</si>
  <si>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</si>
  <si>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</si>
  <si>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</si>
  <si>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</si>
  <si>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</si>
  <si>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</si>
  <si>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</si>
  <si>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</si>
  <si>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</si>
  <si>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</si>
  <si>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</si>
  <si>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</si>
  <si>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</si>
  <si>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</si>
  <si>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</si>
  <si>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</si>
  <si>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</si>
  <si>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</si>
  <si>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</si>
  <si>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</si>
  <si>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</si>
  <si>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</si>
  <si>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</si>
  <si>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</si>
  <si>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</si>
  <si>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</si>
  <si>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</si>
  <si>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</si>
  <si>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</si>
  <si>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</si>
  <si>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</si>
  <si>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</si>
  <si>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</si>
  <si>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</si>
  <si>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</si>
  <si>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</si>
  <si>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</si>
  <si>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</si>
  <si>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</si>
  <si>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</si>
  <si>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</si>
  <si>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</si>
  <si>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</si>
  <si>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</si>
  <si>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</si>
  <si>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</si>
  <si>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</si>
  <si>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</si>
  <si>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</si>
  <si>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</si>
  <si>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</si>
  <si>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</si>
  <si>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</si>
  <si>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</si>
  <si>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</si>
  <si>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</si>
  <si>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</si>
  <si>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</si>
  <si>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</si>
  <si>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</si>
  <si>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</si>
  <si>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</si>
  <si>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</si>
  <si>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</si>
  <si>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</si>
  <si>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</si>
  <si>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</si>
  <si>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</si>
  <si>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</si>
  <si>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</si>
  <si>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</si>
  <si>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</si>
  <si>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</si>
  <si>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</si>
  <si>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</si>
  <si>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</si>
  <si>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</si>
  <si>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</si>
  <si>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</si>
  <si>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</si>
  <si>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</si>
  <si>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</si>
  <si>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</si>
  <si>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</si>
  <si>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</si>
  <si>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</si>
  <si>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</si>
  <si>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</si>
  <si>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</si>
  <si>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</si>
  <si>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</si>
  <si>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</si>
  <si>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</si>
  <si>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</si>
  <si>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</si>
  <si>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</si>
  <si>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</si>
  <si>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</si>
  <si>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</si>
  <si>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</si>
  <si>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</si>
  <si>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</si>
  <si>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</si>
  <si>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</si>
  <si>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</si>
  <si>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</si>
  <si>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</si>
  <si>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</si>
  <si>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</si>
  <si>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</si>
  <si>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</si>
  <si>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</si>
  <si>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</si>
  <si>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</si>
  <si>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</si>
  <si>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</si>
  <si>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</si>
  <si>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</si>
  <si>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</si>
  <si>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</si>
  <si>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</si>
  <si>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</si>
  <si>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</si>
  <si>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</si>
  <si>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</si>
  <si>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</si>
  <si>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</si>
  <si>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</si>
  <si>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</si>
  <si>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</si>
  <si>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</si>
  <si>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</si>
  <si>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</si>
  <si>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</si>
  <si>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</si>
  <si>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</si>
  <si>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</si>
  <si>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</si>
  <si>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</si>
  <si>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</si>
  <si>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</si>
  <si>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</si>
  <si>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</si>
  <si>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</si>
  <si>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</si>
  <si>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</si>
  <si>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</si>
  <si>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</si>
  <si>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</si>
  <si>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</si>
  <si>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</si>
  <si>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</si>
  <si>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</si>
  <si>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</si>
  <si>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</si>
  <si>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</si>
  <si>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</si>
  <si>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</si>
  <si>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</si>
  <si>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</si>
  <si>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</si>
  <si>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</si>
  <si>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</si>
  <si>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</si>
  <si>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</si>
  <si>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</si>
  <si>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</si>
  <si>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</si>
  <si>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</si>
  <si>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</si>
  <si>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</si>
  <si>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</si>
  <si>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</si>
  <si>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</si>
  <si>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</si>
  <si>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</si>
  <si>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</si>
  <si>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</si>
  <si>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</si>
  <si>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</si>
  <si>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</si>
  <si>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</si>
  <si>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</si>
  <si>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</si>
  <si>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</si>
  <si>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</si>
  <si>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</si>
  <si>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</si>
  <si>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</si>
  <si>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</si>
  <si>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</si>
  <si>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</si>
  <si>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</si>
  <si>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</si>
  <si>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</si>
  <si>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</si>
  <si>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</si>
  <si>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</si>
  <si>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</si>
  <si>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</si>
  <si>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</si>
  <si>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</si>
  <si>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</si>
  <si>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</si>
  <si>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</si>
  <si>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</si>
  <si>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</si>
  <si>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</si>
  <si>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</si>
  <si>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</si>
  <si>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</si>
  <si>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</si>
  <si>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</si>
  <si>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</si>
  <si>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</si>
  <si>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</si>
  <si>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</si>
  <si>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</si>
  <si>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</si>
  <si>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</si>
  <si>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</si>
  <si>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</si>
  <si>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</si>
  <si>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</si>
  <si>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</si>
  <si>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</si>
  <si>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</si>
  <si>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</si>
  <si>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</si>
  <si>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</si>
  <si>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</si>
  <si>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</si>
  <si>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</si>
  <si>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</si>
  <si>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</si>
  <si>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</si>
  <si>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</si>
  <si>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</si>
  <si>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</si>
  <si>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</si>
  <si>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</si>
  <si>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</si>
  <si>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</si>
  <si>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</si>
  <si>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</si>
  <si>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</si>
  <si>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</si>
  <si>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</si>
  <si>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</si>
  <si>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</si>
  <si>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</si>
  <si>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</si>
  <si>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</si>
  <si>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</si>
  <si>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</si>
  <si>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</si>
  <si>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</si>
  <si>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</si>
  <si>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</si>
  <si>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</si>
  <si>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</si>
  <si>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</si>
  <si>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</si>
  <si>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</si>
  <si>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</si>
  <si>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</si>
  <si>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</si>
  <si>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</si>
  <si>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</si>
  <si>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</si>
  <si>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</si>
  <si>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</si>
  <si>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</si>
  <si>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</si>
  <si>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</si>
  <si>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</si>
  <si>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</si>
  <si>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</si>
  <si>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</si>
  <si>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</si>
  <si>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</si>
  <si>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</si>
  <si>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</si>
  <si>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</si>
  <si>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</si>
  <si>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</si>
  <si>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</si>
  <si>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</si>
  <si>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</si>
  <si>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</si>
  <si>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</si>
  <si>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</si>
  <si>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</si>
  <si>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</si>
  <si>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</si>
  <si>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</si>
  <si>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</si>
  <si>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</si>
  <si>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</si>
  <si>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</si>
  <si>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</si>
  <si>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</si>
  <si>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</si>
  <si>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</si>
  <si>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</si>
  <si>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</si>
  <si>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</si>
  <si>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</si>
  <si>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</si>
  <si>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</si>
  <si>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</si>
  <si>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</si>
  <si>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</si>
  <si>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</si>
  <si>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</si>
  <si>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</si>
  <si>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</si>
  <si>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</si>
  <si>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</si>
  <si>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</si>
  <si>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</si>
  <si>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</si>
  <si>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</si>
  <si>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</si>
  <si>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</si>
  <si>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</si>
  <si>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</si>
  <si>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</si>
  <si>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</si>
  <si>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</si>
  <si>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</si>
  <si>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</si>
  <si>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</si>
  <si>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</si>
  <si>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</si>
  <si>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</si>
  <si>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</si>
  <si>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</si>
  <si>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</si>
  <si>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</si>
  <si>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</si>
  <si>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</si>
  <si>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</si>
  <si>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</si>
  <si>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</si>
  <si>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</si>
  <si>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</si>
  <si>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</si>
  <si>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</si>
  <si>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</si>
  <si>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</si>
  <si>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</si>
  <si>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</si>
  <si>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</si>
  <si>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</si>
  <si>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</si>
  <si>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</si>
  <si>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</si>
  <si>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</si>
  <si>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</si>
  <si>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</si>
  <si>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</si>
  <si>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</si>
  <si>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</si>
  <si>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</si>
  <si>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</si>
  <si>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</si>
  <si>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</si>
  <si>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</si>
  <si>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</si>
  <si>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</si>
  <si>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</si>
  <si>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</si>
  <si>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</si>
  <si>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</si>
  <si>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</si>
  <si>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</si>
  <si>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</si>
  <si>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</si>
  <si>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</si>
  <si>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</si>
  <si>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</si>
  <si>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</si>
  <si>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</si>
  <si>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</si>
  <si>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</si>
  <si>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</si>
  <si>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</si>
  <si>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</si>
  <si>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</si>
  <si>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</si>
  <si>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</si>
  <si>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</si>
  <si>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</si>
  <si>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</si>
  <si>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</si>
  <si>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</si>
  <si>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</si>
  <si>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</si>
  <si>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</si>
  <si>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</si>
  <si>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</si>
  <si>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</si>
  <si>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</si>
  <si>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</si>
  <si>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</si>
  <si>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</si>
  <si>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</si>
  <si>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</si>
  <si>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</si>
  <si>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</si>
  <si>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</si>
  <si>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</si>
  <si>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</si>
  <si>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</si>
  <si>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</si>
  <si>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</si>
  <si>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</si>
  <si>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</si>
  <si>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</si>
  <si>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</si>
  <si>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</si>
  <si>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</si>
  <si>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</si>
  <si>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</si>
  <si>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</si>
  <si>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</si>
  <si>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</si>
  <si>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</si>
  <si>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</si>
  <si>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</si>
  <si>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</si>
  <si>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</si>
  <si>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</si>
  <si>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</si>
  <si>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</si>
  <si>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</si>
  <si>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</si>
  <si>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</si>
  <si>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</si>
  <si>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</si>
  <si>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</si>
  <si>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</si>
  <si>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</si>
  <si>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</si>
  <si>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</si>
  <si>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</si>
  <si>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</si>
  <si>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</si>
  <si>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</si>
  <si>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</si>
  <si>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</si>
  <si>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</si>
  <si>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</si>
  <si>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</si>
  <si>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</si>
  <si>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</si>
  <si>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</si>
  <si>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</si>
  <si>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</si>
  <si>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</si>
  <si>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</si>
  <si>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</si>
  <si>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</si>
  <si>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</si>
  <si>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</si>
  <si>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</si>
  <si>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</si>
  <si>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</si>
  <si>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</si>
  <si>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</si>
  <si>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</si>
  <si>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</si>
  <si>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</si>
  <si>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</si>
  <si>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</si>
  <si>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</si>
  <si>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</si>
  <si>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</si>
  <si>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</si>
  <si>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</si>
  <si>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</si>
  <si>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</si>
  <si>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</si>
  <si>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</si>
  <si>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</si>
  <si>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</si>
  <si>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</si>
  <si>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</si>
  <si>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</si>
  <si>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</si>
  <si>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</si>
  <si>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</si>
  <si>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</si>
  <si>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</si>
  <si>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</si>
  <si>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</si>
  <si>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</si>
  <si>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</si>
  <si>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</si>
  <si>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</si>
  <si>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</si>
  <si>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</si>
  <si>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</si>
  <si>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</si>
  <si>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</si>
  <si>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</si>
  <si>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</si>
  <si>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</si>
  <si>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</si>
  <si>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</si>
  <si>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</si>
  <si>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</si>
  <si>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</si>
  <si>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</si>
  <si>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</si>
  <si>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</si>
  <si>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</si>
  <si>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</si>
  <si>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</si>
  <si>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</si>
  <si>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</si>
  <si>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</si>
  <si>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</si>
  <si>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</si>
  <si>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</si>
  <si>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</si>
  <si>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</si>
  <si>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</si>
  <si>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</si>
  <si>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</si>
  <si>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</si>
  <si>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</si>
  <si>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</si>
  <si>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</si>
  <si>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</si>
  <si>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</si>
  <si>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</si>
  <si>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</si>
  <si>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</si>
  <si>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</si>
  <si>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</si>
  <si>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</si>
  <si>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</si>
  <si>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</si>
  <si>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</si>
  <si>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</si>
  <si>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</si>
  <si>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</si>
  <si>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</si>
  <si>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</si>
  <si>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</si>
  <si>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</si>
  <si>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</si>
  <si>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</si>
  <si>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</si>
  <si>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</si>
  <si>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</si>
  <si>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</si>
  <si>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</si>
  <si>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</si>
  <si>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</si>
  <si>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</si>
  <si>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</si>
  <si>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</si>
  <si>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</si>
  <si>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</si>
  <si>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</si>
  <si>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</si>
  <si>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 xml:space="preserve">again down EM team at site TS </t>
  </si>
  <si>
    <t xml:space="preserve">NO PCM </t>
  </si>
  <si>
    <t>EM team on the way to check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</si>
  <si>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</si>
  <si>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</si>
  <si>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</si>
  <si>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</si>
  <si>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</si>
  <si>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</si>
  <si>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</si>
  <si>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</si>
  <si>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</si>
  <si>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</si>
  <si>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</si>
  <si>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</si>
  <si>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</si>
  <si>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</si>
  <si>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</si>
  <si>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</si>
  <si>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</si>
  <si>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</si>
  <si>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</si>
  <si>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</si>
  <si>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</si>
  <si>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</si>
  <si>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</si>
  <si>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</si>
  <si>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</si>
  <si>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</si>
  <si>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</si>
  <si>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</si>
  <si>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</si>
  <si>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</si>
  <si>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</si>
  <si>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</si>
  <si>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</si>
  <si>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</si>
  <si>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</si>
  <si>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</si>
  <si>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</si>
  <si>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</si>
  <si>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</si>
  <si>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</si>
  <si>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</si>
  <si>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</si>
  <si>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</si>
  <si>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</si>
  <si>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</si>
  <si>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</si>
  <si>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</si>
  <si>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</si>
  <si>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</si>
  <si>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</si>
  <si>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</si>
  <si>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</si>
  <si>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</si>
  <si>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</si>
  <si>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</si>
  <si>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</si>
  <si>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</si>
  <si>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</si>
  <si>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</si>
  <si>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</si>
  <si>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</si>
  <si>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</si>
  <si>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</si>
  <si>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</si>
  <si>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</si>
  <si>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</si>
  <si>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</si>
  <si>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</si>
  <si>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</si>
  <si>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</si>
  <si>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</si>
  <si>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</si>
  <si>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</si>
  <si>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</si>
  <si>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</si>
  <si>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</si>
  <si>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</si>
  <si>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</si>
  <si>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</si>
  <si>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</si>
  <si>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</si>
  <si>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</si>
  <si>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</si>
  <si>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</si>
  <si>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 xml:space="preserve">at site TS </t>
  </si>
  <si>
    <t>PCM-20251129-00001517</t>
  </si>
  <si>
    <t xml:space="preserve">ETA 30 min </t>
  </si>
  <si>
    <t>PCM-20251129-00000907</t>
  </si>
  <si>
    <t>site has access issue as site located in military zone</t>
  </si>
  <si>
    <t>PCM-20251129-00001230</t>
  </si>
  <si>
    <t>Team at site and TS</t>
  </si>
  <si>
    <t xml:space="preserve"> PCM-20250215-00000830 </t>
  </si>
  <si>
    <t>LTE site still down and  site located in aramco area access issue need special permission</t>
  </si>
  <si>
    <t>PCM-20251129-00001534</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</si>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</sst>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2" dataDxfId="171" headerRowBorderDxfId="169" tableBorderDxfId="170" totalsRowBorderDxfId="168">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9" totalsRowShown="0" headerRowDxfId="62" dataDxfId="61" headerRowBorderDxfId="59" tableBorderDxfId="60">
  <autoFilter ref="A1:L9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6" dataDxfId="45" headerRowBorderDxfId="43" tableBorderDxfId="44" totalsRowBorderDxfId="42">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9" totalsRowShown="0" headerRowDxfId="13" tableBorderDxfId="12">
  <autoFilter ref="A1:L4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327.79182384259184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0.10140717592730653</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t="s">
        <v>39111</v>
      </c>
      <c r="B4" s="131" t="str">
        <f>IFERROR(VLOOKUP(D4,DB!A:K,11,0),"")</f>
        <v>R1</v>
      </c>
      <c r="C4" s="131">
        <v>2</v>
      </c>
      <c r="D4" s="56" t="s">
        <v>8496</v>
      </c>
      <c r="E4" s="130"/>
      <c r="F4" s="129">
        <v>45990.715138888889</v>
      </c>
      <c r="G4" s="128">
        <f ca="1">IFERROR(NOW()-F4,"-")</f>
        <v>2.5110879629210103E-2</v>
      </c>
      <c r="H4" s="129">
        <v>45990.715138888889</v>
      </c>
      <c r="I4" s="131" t="str">
        <f>IFERROR(VLOOKUP(D4,DB!A:F,6,0),"")</f>
        <v>SCECO</v>
      </c>
      <c r="J4" s="131" t="str">
        <f>IFERROR(VLOOKUP(D4,DB!A:G,7,0),"")</f>
        <v>Dead</v>
      </c>
      <c r="K4" s="127" t="s">
        <v>39112</v>
      </c>
      <c r="L4" s="126" t="str">
        <f>IFERROR(VLOOKUP(D4,DB!A:I,9,0),"")</f>
        <v>Latis</v>
      </c>
    </row>
    <row r="5" spans="1:15" s="61" customFormat="1" ht="15" customHeight="1">
      <c r="A5" s="132"/>
      <c r="B5" s="131" t="str">
        <f>IFERROR(VLOOKUP(D5,DB!A:K,11,0),"")</f>
        <v/>
      </c>
      <c r="C5" s="131"/>
      <c r="D5" s="56"/>
      <c r="E5" s="130"/>
      <c r="F5" s="129"/>
      <c r="G5" s="128">
        <f ca="1">IFERROR(NOW()-F5,"-")</f>
        <v>45990.740249768518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45990.740249768518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45990.740249768518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45990.740249768518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45990.740249768518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45990.740249768518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45990.740249768518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45990.740249768518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45990.740249768518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45990.740249768518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45990.740249768518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45990.740249768518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45990.740249768518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45990.740249768518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45990.740249768518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45990.740249768518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45990.740249768518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45990.740249768518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45990.740249768518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45990.740249768518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45990.740249768518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45990.740249768518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45990.740249768518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45990.740249768518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45990.740249768518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45990.740249768518</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45990.740249768518</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45990.740249768518</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45990.740249768518</v>
      </c>
      <c r="H33" s="129"/>
      <c r="I33" s="131" t="str">
        <f>IFERROR(VLOOKUP(D33,DB!A:F,6,0),"")</f>
        <v/>
      </c>
      <c r="J33" s="131" t="str">
        <f>IFERROR(VLOOKUP(D33,DB!A:G,7,0),"")</f>
        <v/>
      </c>
      <c r="K33" s="127"/>
      <c r="L33" s="126" t="str">
        <f>IFERROR(VLOOKUP(D33,DB!A:I,9,0),"")</f>
        <v/>
      </c>
    </row>
    <row r="34" spans="1:12" s="61" customFormat="1" ht="15" customHeight="1">
      <c r="F34" s="125"/>
      <c r="G34" s="124"/>
      <c r="H34" s="125"/>
      <c r="K34" s="123"/>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165.7404118055565</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6.3528307870365097</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26688</v>
      </c>
      <c r="E5" s="81" t="s">
        <v>39106</v>
      </c>
      <c r="F5" s="100">
        <v>45990.659803240742</v>
      </c>
      <c r="G5" s="101">
        <f ca="1">IFERROR(NOW()-F5,"-")</f>
        <v>8.0446527776075527E-2</v>
      </c>
      <c r="H5" s="100">
        <v>45990.653553240743</v>
      </c>
      <c r="I5" s="18" t="str">
        <f>IFERROR(VLOOKUP(D5,DB!A:F,6,0),"")</f>
        <v>Generator-SG</v>
      </c>
      <c r="J5" s="18" t="str">
        <f>IFERROR(VLOOKUP(D5,DB!A:G,7,0),"")</f>
        <v>Vandalized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20244</v>
      </c>
      <c r="E6" s="99" t="s">
        <v>39106</v>
      </c>
      <c r="F6" s="100">
        <v>45990.719930555555</v>
      </c>
      <c r="G6" s="101">
        <f ca="1">IFERROR(NOW()-F6,"-")</f>
        <v>2.0319212962931488E-2</v>
      </c>
      <c r="H6" s="100">
        <v>45990.713680555556</v>
      </c>
      <c r="I6" s="18" t="str">
        <f>IFERROR(VLOOKUP(D6,DB!A:F,6,0),"")</f>
        <v>SCECO</v>
      </c>
      <c r="J6" s="18" t="str">
        <f>IFERROR(VLOOKUP(D6,DB!A:G,7,0),"")</f>
        <v>Vandalized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45990.740249768518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45990.740249768518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45990.740249768518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45990.740249768518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45990.740249768518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45990.740249768518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45990.740249768518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45990.740249768518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45990.740249768518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45990.740249768518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45990.740249768518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45990.740249768518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45990.740249768518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45990.740249768518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45990.740249768518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45990.740249768518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45990.740249768518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45990.740249768518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45990.740249768518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45990.740249768518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45990.740249768518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45990.740249768518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45990.740249768518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45990.740249768518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45990.740249768518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45990.740249768518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45990.740249768518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45990.740249768518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45990.740249768518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45990.740249768518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45990.740249768518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45990.740249768518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45990.740249768518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45990.740249768518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45990.740249768518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45990.740249768518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45990.740249768518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45990.740249768518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45990.740249768518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45990.740249768518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45990.740249768518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45990.740249768518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45990.740249768518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45990.740249768518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45990.740249768518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45990.740249768518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45990.740249768518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45990.740249768518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45990.740249768518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45990.740249768518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45990.740249768518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45990.740249768518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45990.740249768518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45990.740249768518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45990.740249768518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45990.740249768518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45990.740249768518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45990.740249768518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45990.740249768518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45990.740249768518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45990.740249768518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45990.740249768518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45990.740249768518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45990.740249768518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45990.740249768518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45990.740249768518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45990.740249768518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45990.740249768518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45990.740249768518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45990.740249768518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45990.740249768518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45990.740249768518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9"/>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39200</v>
      </c>
      <c r="B2" s="58" t="str">
        <f>IFERROR(VLOOKUP(D2,DB!A:K,11,0),"")</f>
        <v>R3</v>
      </c>
      <c r="C2" s="18">
        <v>1</v>
      </c>
      <c r="D2" s="18" t="s">
        <v>19392</v>
      </c>
      <c r="E2" s="18" t="s">
        <v>39106</v>
      </c>
      <c r="F2" s="22">
        <v>45990.534942129627</v>
      </c>
      <c r="G2" s="21">
        <f t="shared" ref="G2:G38" ca="1" si="0">IFERROR(NOW()-F2,"-")</f>
        <v>0.20530763889109949</v>
      </c>
      <c r="H2" s="22">
        <v>45990.529930555553</v>
      </c>
      <c r="I2" s="19" t="str">
        <f>IFERROR(VLOOKUP(D2,DB!A:F,6,0),"")</f>
        <v>SCECO</v>
      </c>
      <c r="J2" s="18" t="str">
        <f>IFERROR(VLOOKUP(D2,DB!A:G,7,0),"")</f>
        <v>Dead</v>
      </c>
      <c r="K2" s="42" t="s">
        <v>39201</v>
      </c>
      <c r="L2" s="23" t="str">
        <f>IFERROR(VLOOKUP(D2,DB!A:I,9,0),"")</f>
        <v>Latis</v>
      </c>
    </row>
    <row r="3" spans="1:13" ht="15" customHeight="1">
      <c r="A3" s="19" t="s">
        <v>39202</v>
      </c>
      <c r="B3" s="58" t="str">
        <f>IFERROR(VLOOKUP(D3,DB!A:K,11,0),"")</f>
        <v>R3</v>
      </c>
      <c r="C3" s="18">
        <v>4</v>
      </c>
      <c r="D3" s="58" t="s">
        <v>24910</v>
      </c>
      <c r="E3" s="18" t="s">
        <v>39106</v>
      </c>
      <c r="F3" s="20">
        <v>45990.612372685187</v>
      </c>
      <c r="G3" s="21">
        <f t="shared" ca="1" si="0"/>
        <v>0.1278770833305316</v>
      </c>
      <c r="H3" s="22">
        <v>45990.592673611114</v>
      </c>
      <c r="I3" s="19" t="str">
        <f>IFERROR(VLOOKUP(D3,DB!A:F,6,0),"")</f>
        <v>Generator-SG</v>
      </c>
      <c r="J3" s="18" t="str">
        <f>IFERROR(VLOOKUP(D3,DB!A:G,7,0),"")</f>
        <v>Weak</v>
      </c>
      <c r="K3" s="42" t="s">
        <v>39203</v>
      </c>
      <c r="L3" s="23" t="str">
        <f>IFERROR(VLOOKUP(D3,DB!A:I,9,0),"")</f>
        <v>Latis</v>
      </c>
    </row>
    <row r="4" spans="1:13" ht="15" customHeight="1">
      <c r="A4" s="19"/>
      <c r="B4" s="58" t="str">
        <f>IFERROR(VLOOKUP(D4,DB!A:K,11,0),"")</f>
        <v/>
      </c>
      <c r="C4" s="18"/>
      <c r="D4" s="58"/>
      <c r="E4" s="18"/>
      <c r="F4" s="20"/>
      <c r="G4" s="21">
        <f t="shared" ca="1" si="0"/>
        <v>45990.740249768518</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45990.740249768518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45990.740249768518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45990.740249768518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45990.740249768518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45990.740249768518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45990.740249768518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45990.740249768518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58"/>
      <c r="E12" s="18"/>
      <c r="F12" s="20"/>
      <c r="G12" s="21">
        <f t="shared" ca="1" si="0"/>
        <v>45990.740249768518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45990.740249768518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45990.740249768518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45990.740249768518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45990.740249768518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45990.740249768518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45990.740249768518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45990.740249768518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45990.740249768518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45990.740249768518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45990.740249768518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45990.740249768518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45990.740249768518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45990.740249768518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45990.740249768518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45990.740249768518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45990.740249768518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45990.740249768518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45990.740249768518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45990.740249768518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45990.740249768518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45990.740249768518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45990.740249768518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45990.740249768518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45990.740249768518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45990.740249768518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45990.740249768518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ref="G39:G102" ca="1" si="1">IFERROR(NOW()-F39,"-")</f>
        <v>45990.740249768518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45990.740249768518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45990.740249768518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45990.740249768518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45990.740249768518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45990.740249768518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45990.740249768518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45990.740249768518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45990.740249768518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45990.740249768518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45990.740249768518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45990.740249768518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45990.740249768518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45990.740249768518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45990.740249768518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45990.740249768518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45990.740249768518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45990.740249768518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45990.740249768518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45990.740249768518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45990.740249768518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45990.740249768518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45990.740249768518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45990.740249768518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45990.740249768518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45990.740249768518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45990.740249768518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45990.740249768518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45990.740249768518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45990.740249768518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45990.740249768518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45990.740249768518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45990.740249768518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45990.740249768518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45990.740249768518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45990.740249768518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45990.740249768518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45990.740249768518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45990.740249768518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45990.740249768518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45990.740249768518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45990.740249768518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45990.740249768518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45990.740249768518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45990.740249768518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45990.740249768518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45990.740249768518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45990.740249768518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45990.740249768518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45990.740249768518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45990.740249768518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45990.740249768518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45990.740249768518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45990.740249768518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45990.740249768518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45990.740249768518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45990.740249768518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45990.740249768518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45990.740249768518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45990.740249768518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45990.740249768518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45990.740249768518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45990.740249768518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45990.740249768518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ref="G103:G166" ca="1" si="2">IFERROR(NOW()-F103,"-")</f>
        <v>45990.740249768518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45990.740249768518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45990.740249768518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45990.740249768518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45990.740249768518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45990.740249768518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45990.740249768518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45990.740249768518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45990.740249768518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45990.740249768518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45990.740249768518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45990.740249768518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45990.740249768518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45990.740249768518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45990.740249768518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45990.740249768518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45990.740249768518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45990.740249768518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45990.740249768518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45990.740249768518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45990.740249768518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45990.740249768518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45990.740249768518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45990.740249768518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45990.740249768518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45990.740249768518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45990.740249768518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45990.740249768518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45990.740249768518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45990.740249768518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45990.740249768518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45990.740249768518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45990.740249768518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45990.740249768518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45990.740249768518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45990.740249768518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45990.740249768518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45990.740249768518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45990.740249768518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45990.740249768518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45990.740249768518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45990.740249768518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45990.740249768518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45990.740249768518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45990.740249768518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45990.740249768518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45990.740249768518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45990.740249768518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45990.740249768518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45990.740249768518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45990.740249768518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45990.740249768518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45990.740249768518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45990.740249768518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45990.740249768518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45990.740249768518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45990.740249768518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45990.740249768518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45990.740249768518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45990.740249768518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45990.740249768518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45990.740249768518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45990.740249768518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45990.740249768518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ref="G167:G230" ca="1" si="3">IFERROR(NOW()-F167,"-")</f>
        <v>45990.740249768518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45990.740249768518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45990.740249768518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45990.740249768518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45990.740249768518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45990.740249768518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45990.740249768518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45990.740249768518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45990.740249768518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45990.740249768518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45990.740249768518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45990.740249768518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45990.740249768518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45990.740249768518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45990.740249768518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45990.740249768518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45990.740249768518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45990.740249768518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45990.740249768518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45990.740249768518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45990.740249768518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45990.740249768518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45990.740249768518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45990.740249768518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45990.740249768518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45990.740249768518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45990.740249768518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45990.740249768518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45990.740249768518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45990.740249768518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45990.740249768518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45990.740249768518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45990.740249768518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45990.740249768518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45990.740249768518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45990.740249768518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45990.740249768518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45990.740249768518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45990.740249768518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45990.740249768518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45990.740249768518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45990.740249768518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45990.740249768518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45990.740249768518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45990.740249768518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45990.740249768518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45990.740249768518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45990.740249768518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45990.740249768518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45990.740249768518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45990.740249768518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45990.740249768518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45990.740249768518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45990.740249768518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45990.740249768518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45990.740249768518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45990.740249768518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45990.740249768518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45990.740249768518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45990.740249768518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45990.740249768518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45990.740249768518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45990.740249768518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45990.740249768518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ref="G231:G294" ca="1" si="4">IFERROR(NOW()-F231,"-")</f>
        <v>45990.740249768518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45990.740249768518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45990.740249768518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45990.740249768518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45990.740249768518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45990.740249768518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45990.740249768518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45990.740249768518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45990.740249768518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45990.740249768518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45990.740249768518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45990.740249768518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45990.740249768518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45990.740249768518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45990.740249768518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45990.740249768518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45990.740249768518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45990.740249768518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45990.740249768518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45990.740249768518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45990.740249768518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45990.740249768518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45990.740249768518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45990.740249768518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45990.740249768518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45990.740249768518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45990.740249768518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45990.740249768518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45990.740249768518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45990.740249768518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45990.740249768518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45990.740249768518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45990.740249768518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45990.740249768518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45990.740249768518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45990.740249768518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45990.740249768518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45990.740249768518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45990.740249768518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45990.740249768518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45990.740249768518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45990.740249768518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45990.740249768518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45990.740249768518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45990.740249768518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45990.740249768518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45990.740249768518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45990.740249768518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45990.740249768518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45990.740249768518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45990.740249768518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45990.740249768518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45990.740249768518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45990.740249768518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45990.740249768518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45990.740249768518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45990.740249768518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45990.740249768518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45990.740249768518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45990.740249768518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45990.740249768518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45990.740249768518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45990.740249768518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45990.740249768518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ref="G295:G358" ca="1" si="5">IFERROR(NOW()-F295,"-")</f>
        <v>45990.740249768518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45990.740249768518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45990.740249768518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45990.740249768518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45990.740249768518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45990.740249768518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45990.740249768518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45990.740249768518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45990.740249768518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45990.740249768518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45990.740249768518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45990.740249768518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45990.740249768518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45990.740249768518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45990.740249768518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45990.740249768518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45990.740249768518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45990.740249768518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45990.740249768518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45990.740249768518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45990.740249768518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45990.740249768518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45990.740249768518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45990.740249768518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45990.740249768518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45990.740249768518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45990.740249768518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45990.740249768518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45990.740249768518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45990.740249768518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45990.740249768518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45990.740249768518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45990.740249768518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45990.740249768518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45990.740249768518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45990.740249768518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45990.740249768518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45990.740249768518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45990.740249768518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45990.740249768518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45990.740249768518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45990.740249768518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45990.740249768518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45990.740249768518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45990.740249768518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45990.740249768518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45990.740249768518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45990.740249768518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45990.740249768518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45990.740249768518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45990.740249768518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45990.740249768518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45990.740249768518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45990.740249768518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45990.740249768518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45990.740249768518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45990.740249768518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45990.740249768518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45990.740249768518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45990.740249768518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45990.740249768518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45990.740249768518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45990.740249768518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45990.740249768518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ref="G359:G422" ca="1" si="6">IFERROR(NOW()-F359,"-")</f>
        <v>45990.740249768518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45990.740249768518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45990.740249768518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45990.740249768518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45990.740249768518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45990.740249768518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45990.740249768518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45990.740249768518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45990.740249768518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45990.740249768518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45990.740249768518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45990.740249768518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45990.740249768518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45990.740249768518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45990.740249768518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45990.740249768518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45990.740249768518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45990.740249768518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45990.740249768518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45990.740249768518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45990.740249768518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45990.740249768518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45990.740249768518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45990.740249768518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45990.740249768518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45990.740249768518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45990.740249768518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45990.740249768518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45990.740249768518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45990.740249768518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45990.740249768518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45990.740249768518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45990.740249768518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45990.740249768518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45990.740249768518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45990.740249768518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45990.740249768518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45990.740249768518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45990.740249768518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45990.740249768518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45990.740249768518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45990.740249768518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45990.740249768518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45990.740249768518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45990.740249768518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45990.740249768518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45990.740249768518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45990.740249768518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45990.740249768518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45990.740249768518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45990.740249768518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45990.740249768518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45990.740249768518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45990.740249768518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45990.740249768518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45990.740249768518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45990.740249768518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45990.740249768518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45990.740249768518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45990.740249768518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45990.740249768518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45990.740249768518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45990.740249768518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45990.740249768518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ref="G423:G486" ca="1" si="7">IFERROR(NOW()-F423,"-")</f>
        <v>45990.740249768518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45990.740249768518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45990.740249768518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45990.740249768518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45990.740249768518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45990.740249768518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45990.740249768518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45990.740249768518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45990.740249768518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45990.740249768518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45990.740249768518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45990.740249768518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45990.740249768518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45990.740249768518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45990.740249768518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45990.740249768518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45990.740249768518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45990.740249768518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45990.740249768518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45990.740249768518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45990.740249768518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45990.740249768518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45990.740249768518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45990.740249768518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45990.740249768518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45990.740249768518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45990.740249768518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45990.740249768518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45990.740249768518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45990.740249768518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45990.740249768518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45990.740249768518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45990.740249768518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45990.740249768518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45990.740249768518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45990.740249768518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45990.740249768518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45990.740249768518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45990.740249768518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45990.740249768518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45990.740249768518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45990.740249768518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45990.740249768518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45990.740249768518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45990.740249768518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45990.740249768518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45990.740249768518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45990.740249768518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45990.740249768518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45990.740249768518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45990.740249768518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45990.740249768518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45990.740249768518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45990.740249768518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45990.740249768518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45990.740249768518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45990.740249768518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45990.740249768518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45990.740249768518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45990.740249768518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45990.740249768518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45990.740249768518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45990.740249768518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45990.740249768518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ref="G487:G550" ca="1" si="8">IFERROR(NOW()-F487,"-")</f>
        <v>45990.740249768518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45990.740249768518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45990.740249768518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45990.740249768518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45990.740249768518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45990.740249768518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45990.740249768518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45990.740249768518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45990.740249768518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45990.740249768518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45990.740249768518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45990.740249768518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45990.740249768518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45990.740249768518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45990.740249768518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45990.740249768518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45990.740249768518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45990.740249768518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45990.740249768518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45990.740249768518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45990.740249768518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45990.740249768518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45990.740249768518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45990.740249768518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45990.740249768518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45990.740249768518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45990.740249768518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45990.740249768518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45990.740249768518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45990.740249768518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45990.740249768518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45990.740249768518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45990.740249768518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45990.740249768518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45990.740249768518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45990.740249768518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45990.740249768518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45990.740249768518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45990.740249768518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45990.740249768518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45990.740249768518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45990.740249768518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45990.740249768518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45990.740249768518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45990.740249768518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45990.740249768518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45990.740249768518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45990.740249768518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45990.740249768518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45990.740249768518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45990.740249768518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45990.740249768518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45990.740249768518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45990.740249768518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45990.740249768518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45990.740249768518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45990.740249768518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45990.740249768518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45990.740249768518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45990.740249768518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45990.740249768518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45990.740249768518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45990.740249768518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45990.740249768518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ref="G551:G614" ca="1" si="9">IFERROR(NOW()-F551,"-")</f>
        <v>45990.740249768518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45990.740249768518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45990.740249768518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45990.740249768518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45990.740249768518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45990.740249768518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45990.740249768518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45990.740249768518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45990.740249768518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45990.740249768518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45990.740249768518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45990.740249768518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45990.740249768518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45990.740249768518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45990.740249768518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45990.740249768518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45990.740249768518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45990.740249768518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45990.740249768518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45990.740249768518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45990.740249768518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45990.740249768518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45990.740249768518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45990.740249768518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45990.740249768518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45990.740249768518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45990.740249768518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45990.740249768518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45990.740249768518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45990.740249768518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45990.740249768518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45990.740249768518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45990.740249768518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45990.740249768518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45990.740249768518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45990.740249768518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45990.740249768518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45990.740249768518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45990.740249768518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45990.740249768518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45990.740249768518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45990.740249768518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45990.740249768518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45990.740249768518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45990.740249768518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45990.740249768518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45990.740249768518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45990.740249768518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45990.740249768518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45990.740249768518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45990.740249768518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45990.740249768518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45990.740249768518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45990.740249768518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45990.740249768518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45990.740249768518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45990.740249768518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45990.740249768518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45990.740249768518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45990.740249768518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45990.740249768518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45990.740249768518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45990.740249768518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45990.740249768518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ref="G615:G678" ca="1" si="10">IFERROR(NOW()-F615,"-")</f>
        <v>45990.740249768518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45990.740249768518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45990.740249768518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45990.740249768518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45990.740249768518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45990.740249768518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45990.740249768518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45990.740249768518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45990.740249768518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45990.740249768518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45990.740249768518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45990.740249768518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45990.740249768518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45990.740249768518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45990.740249768518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45990.740249768518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45990.740249768518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45990.740249768518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45990.740249768518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45990.740249768518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45990.740249768518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45990.740249768518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45990.740249768518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45990.740249768518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45990.740249768518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45990.740249768518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45990.740249768518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45990.740249768518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45990.740249768518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45990.740249768518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45990.740249768518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45990.740249768518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45990.740249768518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45990.740249768518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45990.740249768518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45990.740249768518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45990.740249768518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45990.740249768518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45990.740249768518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45990.740249768518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45990.740249768518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45990.740249768518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45990.740249768518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45990.740249768518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45990.740249768518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45990.740249768518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45990.740249768518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45990.740249768518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45990.740249768518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45990.740249768518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45990.740249768518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45990.740249768518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45990.740249768518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45990.740249768518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45990.740249768518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45990.740249768518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45990.740249768518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45990.740249768518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45990.740249768518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45990.740249768518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45990.740249768518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45990.740249768518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45990.740249768518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45990.740249768518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ref="G679:G742" ca="1" si="11">IFERROR(NOW()-F679,"-")</f>
        <v>45990.740249768518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45990.740249768518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45990.740249768518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45990.740249768518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45990.740249768518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45990.740249768518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45990.740249768518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45990.740249768518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45990.740249768518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45990.740249768518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45990.740249768518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45990.740249768518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45990.740249768518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45990.740249768518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45990.740249768518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45990.740249768518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45990.740249768518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45990.740249768518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45990.740249768518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45990.740249768518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45990.740249768518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45990.740249768518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45990.740249768518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45990.740249768518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45990.740249768518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45990.740249768518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45990.740249768518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45990.740249768518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45990.740249768518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45990.740249768518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45990.740249768518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45990.740249768518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45990.740249768518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45990.740249768518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45990.740249768518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45990.740249768518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45990.740249768518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45990.740249768518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45990.740249768518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45990.740249768518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45990.740249768518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45990.740249768518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45990.740249768518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45990.740249768518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45990.740249768518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45990.740249768518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45990.740249768518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45990.740249768518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45990.740249768518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45990.740249768518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45990.740249768518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45990.740249768518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45990.740249768518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45990.740249768518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45990.740249768518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45990.740249768518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45990.740249768518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45990.740249768518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45990.740249768518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45990.740249768518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45990.740249768518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45990.740249768518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45990.740249768518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45990.740249768518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ref="G743:G806" ca="1" si="12">IFERROR(NOW()-F743,"-")</f>
        <v>45990.740249768518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45990.740249768518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45990.740249768518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45990.740249768518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45990.740249768518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45990.740249768518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45990.740249768518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45990.740249768518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45990.740249768518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45990.740249768518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45990.740249768518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45990.740249768518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45990.740249768518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45990.740249768518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45990.740249768518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45990.740249768518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45990.740249768518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45990.740249768518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45990.740249768518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45990.740249768518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45990.740249768518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45990.740249768518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45990.740249768518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45990.740249768518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45990.740249768518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45990.740249768518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45990.740249768518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45990.740249768518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45990.740249768518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45990.740249768518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45990.740249768518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45990.740249768518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45990.740249768518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45990.740249768518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45990.740249768518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45990.740249768518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45990.740249768518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45990.740249768518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45990.740249768518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45990.740249768518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45990.740249768518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45990.740249768518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45990.740249768518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45990.740249768518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45990.740249768518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45990.740249768518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45990.740249768518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45990.740249768518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45990.740249768518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45990.740249768518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45990.740249768518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45990.740249768518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45990.740249768518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45990.740249768518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45990.740249768518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45990.740249768518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45990.740249768518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45990.740249768518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45990.740249768518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45990.740249768518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45990.740249768518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45990.740249768518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45990.740249768518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45990.740249768518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ref="G807:G870" ca="1" si="13">IFERROR(NOW()-F807,"-")</f>
        <v>45990.740249768518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45990.740249768518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45990.740249768518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45990.740249768518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45990.740249768518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45990.740249768518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45990.740249768518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45990.740249768518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45990.740249768518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45990.740249768518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45990.740249768518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45990.740249768518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45990.740249768518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45990.740249768518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45990.740249768518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45990.740249768518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45990.740249768518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45990.740249768518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45990.740249768518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45990.740249768518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45990.740249768518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45990.740249768518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45990.740249768518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45990.740249768518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45990.740249768518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45990.740249768518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45990.740249768518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45990.740249768518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45990.740249768518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45990.740249768518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45990.740249768518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45990.740249768518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45990.740249768518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45990.740249768518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45990.740249768518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45990.740249768518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45990.740249768518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45990.740249768518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45990.740249768518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45990.740249768518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45990.740249768518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45990.740249768518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45990.740249768518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45990.740249768518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45990.740249768518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45990.740249768518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45990.740249768518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45990.740249768518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45990.740249768518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45990.740249768518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45990.740249768518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45990.740249768518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45990.740249768518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45990.740249768518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45990.740249768518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45990.740249768518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45990.740249768518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45990.740249768518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45990.740249768518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45990.740249768518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45990.740249768518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45990.740249768518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45990.740249768518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45990.740249768518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ref="G871:G934" ca="1" si="14">IFERROR(NOW()-F871,"-")</f>
        <v>45990.740249768518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45990.740249768518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45990.740249768518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45990.740249768518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45990.740249768518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45990.740249768518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45990.740249768518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45990.740249768518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45990.740249768518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45990.740249768518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45990.740249768518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45990.740249768518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45990.740249768518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45990.740249768518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45990.740249768518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45990.740249768518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45990.740249768518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45990.740249768518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45990.740249768518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45990.740249768518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45990.740249768518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45990.740249768518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45990.740249768518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45990.740249768518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45990.740249768518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45990.740249768518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45990.740249768518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45990.740249768518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45990.740249768518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45990.740249768518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45990.740249768518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45990.740249768518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45990.740249768518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45990.740249768518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45990.740249768518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45990.740249768518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45990.740249768518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45990.740249768518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45990.740249768518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45990.740249768518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45990.740249768518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45990.740249768518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45990.740249768518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45990.740249768518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45990.740249768518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45990.740249768518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45990.740249768518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45990.740249768518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45990.740249768518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45990.740249768518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45990.740249768518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45990.740249768518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45990.740249768518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45990.740249768518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45990.740249768518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45990.740249768518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45990.740249768518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45990.740249768518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45990.740249768518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45990.740249768518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45990.740249768518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45990.740249768518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45990.740249768518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45990.740249768518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ref="G935:G949" ca="1" si="15">IFERROR(NOW()-F935,"-")</f>
        <v>45990.740249768518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45990.740249768518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45990.740249768518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45990.740249768518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45990.740249768518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45990.740249768518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45990.740249768518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45990.740249768518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45990.740249768518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45990.740249768518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45990.740249768518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45990.740249768518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45990.740249768518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45990.740249768518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45990.740249768518</v>
      </c>
      <c r="H949" s="22"/>
      <c r="I949" s="19" t="str">
        <f>IFERROR(VLOOKUP(D949,DB!A:F,6,0),"")</f>
        <v/>
      </c>
      <c r="J949" s="18" t="str">
        <f>IFERROR(VLOOKUP(D949,DB!A:G,7,0),"")</f>
        <v/>
      </c>
      <c r="K949" s="42"/>
      <c r="L949" s="23" t="str">
        <f>IFERROR(VLOOKUP(D949,DB!A:I,9,0),"")</f>
        <v/>
      </c>
    </row>
  </sheetData>
  <dataValidations count="2">
    <dataValidation allowBlank="1" showInputMessage="1" showErrorMessage="1" sqref="E1" xr:uid="{5914219A-CB83-432D-936A-CC0CB6F3982A}"/>
    <dataValidation type="list" allowBlank="1" showInputMessage="1" showErrorMessage="1" sqref="E2:E9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39204</v>
      </c>
      <c r="B2" s="88" t="str">
        <f>IFERROR(VLOOKUP(D2,DB!A:K,11,0),"")</f>
        <v>R4</v>
      </c>
      <c r="C2" s="90">
        <v>1</v>
      </c>
      <c r="D2" s="88" t="s">
        <v>35166</v>
      </c>
      <c r="E2" s="91" t="s">
        <v>39106</v>
      </c>
      <c r="F2" s="92">
        <v>45703.480717592596</v>
      </c>
      <c r="G2" s="93">
        <f ca="1">IFERROR(NOW()-F2,"")</f>
        <v>287.25953217592178</v>
      </c>
      <c r="H2" s="92">
        <v>45703.474768518521</v>
      </c>
      <c r="I2" s="92" t="str">
        <f>IFERROR(VLOOKUP(D2,DB!A:F,6,0),"")</f>
        <v>SCECO</v>
      </c>
      <c r="J2" s="92" t="str">
        <f>IFERROR(VLOOKUP(D2,DB!A:G,7,0),"")</f>
        <v>Dead</v>
      </c>
      <c r="K2" s="94" t="s">
        <v>39205</v>
      </c>
      <c r="L2" s="88" t="str">
        <f>IFERROR(VLOOKUP(D2,DB!A:I,9,0),"")</f>
        <v>Latis</v>
      </c>
    </row>
    <row r="3" spans="1:16" ht="15" customHeight="1">
      <c r="A3" s="110" t="s">
        <v>39206</v>
      </c>
      <c r="B3" s="110" t="str">
        <f>IFERROR(VLOOKUP(D3,DB!A:K,11,0),"")</f>
        <v>R4</v>
      </c>
      <c r="C3" s="90">
        <v>3</v>
      </c>
      <c r="D3" s="88" t="s">
        <v>31991</v>
      </c>
      <c r="E3" s="91" t="s">
        <v>39109</v>
      </c>
      <c r="F3" s="92">
        <v>45990.727048611108</v>
      </c>
      <c r="G3" s="93">
        <f t="shared" ref="G3:G47" ca="1" si="0">IFERROR(NOW()-F3,"")</f>
        <v>1.3201157409639563E-2</v>
      </c>
      <c r="H3" s="92">
        <v>45990.719409722224</v>
      </c>
      <c r="I3" s="110" t="str">
        <f>IFERROR(VLOOKUP(D3,DB!A:F,6,0),"")</f>
        <v>SCECO</v>
      </c>
      <c r="J3" s="110" t="str">
        <f>IFERROR(VLOOKUP(D3,DB!A:G,7,0),"")</f>
        <v>Dead</v>
      </c>
      <c r="K3" s="94" t="s">
        <v>39207</v>
      </c>
      <c r="L3" s="88" t="str">
        <f>IFERROR(VLOOKUP(D3,DB!A:I,9,0),"")</f>
        <v>Latis</v>
      </c>
    </row>
    <row r="4" spans="1:16" ht="15" customHeight="1">
      <c r="A4" s="110"/>
      <c r="B4" s="110" t="str">
        <f>IFERROR(VLOOKUP(D4,DB!A:K,11,0),"")</f>
        <v/>
      </c>
      <c r="C4" s="90"/>
      <c r="D4" s="88"/>
      <c r="E4" s="91"/>
      <c r="F4" s="92"/>
      <c r="G4" s="93">
        <f t="shared" ca="1" si="0"/>
        <v>45990.740249768518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45990.740249768518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45990.740249768518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45990.740249768518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45990.740249768518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45990.740249768518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45990.740249768518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45990.740249768518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153"/>
      <c r="E12" s="91"/>
      <c r="F12" s="92"/>
      <c r="G12" s="93">
        <f t="shared" ca="1" si="0"/>
        <v>45990.740249768518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45990.740249768518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45990.740249768518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45990.740249768518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45990.740249768518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45990.740249768518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45990.740249768518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45990.740249768518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45990.740249768518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45990.740249768518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45990.740249768518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45990.740249768518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45990.740249768518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45990.740249768518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45990.740249768518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45990.740249768518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45990.740249768518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45990.740249768518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45990.740249768518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45990.740249768518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45990.740249768518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45990.740249768518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45990.740249768518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45990.740249768518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45990.740249768518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45990.740249768518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45990.740249768518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45990.740249768518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45990.740249768518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45990.740249768518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45990.740249768518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45990.740249768518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45990.740249768518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45990.740249768518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45990.740249768518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45990.740249768518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45990.740249768518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45990.740249768518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45990.740249768518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45990.740249768518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45990.740249768518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45990.740249768518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45990.740249768518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45990.740249768518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45990.740249768518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45990.740249768518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45990.740249768518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45990.740249768518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45990.740249768518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45990.740249768518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45990.740249768518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45990.740249768518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45990.740249768518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45990.740249768518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45990.740249768518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45990.740249768518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45990.740249768518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45990.740249768518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45990.740249768518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45990.740249768518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45990.740249768518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45990.740249768518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45990.740249768518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45990.740249768518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45990.740249768518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45990.740249768518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45990.740249768518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45990.740249768518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45990.740249768518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45990.740249768518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45990.740249768518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45990.740249768518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45990.740249768518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45990.740249768518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45990.740249768518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45990.740249768518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45990.740249768518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45990.740249768518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45990.740249768518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45990.740249768518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45990.740249768518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45990.740249768518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45990.740249768518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45990.740249768518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45990.740249768518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45990.740249768518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45990.740249768518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45990.740249768518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45990.740249768518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45990.740249768518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45990.740249768518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45990.740249768518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45990.740249768518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45990.740249768518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45990.740249768518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45990.740249768518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45990.740249768518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45990.740249768518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45990.740249768518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45990.740249768518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45990.740249768518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45990.740249768518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45990.740249768518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45990.740249768518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45990.740249768518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45990.740249768518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45990.740249768518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45990.740249768518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45990.740249768518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45990.740249768518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45990.740249768518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45990.740249768518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45990.740249768518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45990.740249768518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45990.740249768518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45990.740249768518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45990.740249768518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45990.740249768518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45990.740249768518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45990.740249768518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45990.740249768518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45990.740249768518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45990.740249768518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45990.740249768518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45990.740249768518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45990.740249768518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45990.740249768518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45990.740249768518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45990.740249768518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45990.740249768518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45990.740249768518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45990.740249768518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45990.740249768518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45990.740249768518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45990.740249768518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45990.740249768518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45990.740249768518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45990.740249768518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45990.740249768518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45990.740249768518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45990.740249768518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45990.740249768518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45990.740249768518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45990.740249768518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45990.740249768518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45990.740249768518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45990.740249768518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45990.740249768518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45990.740249768518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45990.740249768518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45990.740249768518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45990.740249768518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45990.740249768518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45990.740249768518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45990.740249768518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45990.740249768518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45990.740249768518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45990.740249768518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45990.740249768518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45990.740249768518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45990.740249768518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45990.740249768518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45990.740249768518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45990.740249768518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39" ca="1" si="3">IFERROR(NOW()-F176,"")</f>
        <v>45990.740249768518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45990.740249768518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45990.740249768518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45990.740249768518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45990.740249768518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45990.740249768518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45990.740249768518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45990.740249768518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45990.740249768518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45990.740249768518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45990.740249768518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45990.740249768518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45990.740249768518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45990.740249768518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45990.740249768518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45990.740249768518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45990.740249768518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45990.740249768518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45990.740249768518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45990.740249768518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45990.740249768518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45990.740249768518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45990.740249768518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45990.740249768518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45990.740249768518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45990.740249768518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45990.740249768518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45990.740249768518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45990.740249768518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45990.740249768518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45990.740249768518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45990.740249768518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45990.740249768518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45990.740249768518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45990.740249768518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45990.740249768518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45990.740249768518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45990.740249768518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45990.740249768518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45990.740249768518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45990.740249768518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45990.740249768518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45990.740249768518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45990.740249768518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45990.740249768518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45990.740249768518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45990.740249768518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45990.740249768518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45990.740249768518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45990.740249768518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45990.740249768518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45990.740249768518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45990.740249768518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45990.740249768518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45990.740249768518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45990.740249768518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45990.740249768518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45990.740249768518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45990.740249768518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45990.740249768518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45990.740249768518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45990.740249768518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45990.740249768518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45990.740249768518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ref="G240:G285" ca="1" si="4">IFERROR(NOW()-F240,"")</f>
        <v>45990.740249768518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45990.740249768518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45990.740249768518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45990.740249768518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45990.740249768518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45990.740249768518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45990.740249768518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45990.740249768518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45990.740249768518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45990.740249768518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45990.740249768518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45990.740249768518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45990.740249768518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45990.740249768518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45990.740249768518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45990.740249768518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45990.740249768518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45990.740249768518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45990.740249768518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45990.740249768518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45990.740249768518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45990.740249768518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45990.740249768518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45990.740249768518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45990.740249768518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45990.740249768518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45990.740249768518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45990.740249768518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45990.740249768518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45990.740249768518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45990.740249768518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45990.740249768518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45990.740249768518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45990.740249768518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45990.740249768518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45990.740249768518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45990.740249768518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45990.740249768518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45990.740249768518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45990.740249768518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45990.740249768518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45990.740249768518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45990.740249768518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45990.740249768518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45990.740249768518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45990.740249768518</v>
      </c>
      <c r="H285" s="92"/>
      <c r="I285" s="110" t="str">
        <f>IFERROR(VLOOKUP(D285,DB!A:F,6,0),"")</f>
        <v/>
      </c>
      <c r="J285" s="110" t="str">
        <f>IFERROR(VLOOKUP(D285,DB!A:G,7,0),"")</f>
        <v/>
      </c>
      <c r="K285" s="94"/>
      <c r="L285" s="88" t="str">
        <f>IFERROR(VLOOKUP(D285,DB!A:I,9,0),"")</f>
        <v/>
      </c>
    </row>
  </sheetData>
  <dataValidations count="2">
    <dataValidation allowBlank="1" showInputMessage="1" showErrorMessage="1" sqref="E1" xr:uid="{A4F81451-56CC-4543-9497-104C4E44EE4B}"/>
    <dataValidation type="list" allowBlank="1" showInputMessage="1" showErrorMessage="1" sqref="E2:E28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tabSelected="1" workbookViewId="0">
      <selection activeCell="A8" sqref="A8:XFD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39208</v>
      </c>
      <c r="B2" s="37" t="str">
        <f>IFERROR(VLOOKUP(D2,DB!A:K,11,0),"")</f>
        <v>R5</v>
      </c>
      <c r="C2" s="37">
        <v>3</v>
      </c>
      <c r="D2" s="103" t="s">
        <v>36085</v>
      </c>
      <c r="E2" s="37" t="s">
        <v>39106</v>
      </c>
      <c r="F2" s="38">
        <v>45891.832060185188</v>
      </c>
      <c r="G2" s="105">
        <f ca="1">IFERROR(NOW()-F2,"")</f>
        <v>98.908189583329658</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39109</v>
      </c>
      <c r="F3" s="38">
        <v>45926.188877314817</v>
      </c>
      <c r="G3" s="105">
        <f t="shared" ref="G3" ca="1" si="0">IFERROR(NOW()-F3,"")</f>
        <v>64.551372453701333</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39109</v>
      </c>
      <c r="F4" s="107">
        <v>45948.661111111112</v>
      </c>
      <c r="G4" s="108">
        <f t="shared" ref="G4" ca="1" si="1">IFERROR(NOW()-F4,"")</f>
        <v>42.079138657405565</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9.3669511574044009</v>
      </c>
      <c r="H5" s="139">
        <v>45981.360798611109</v>
      </c>
      <c r="I5" s="106" t="str">
        <f>IFERROR(VLOOKUP(D5,DB!A:F,6,0),"")</f>
        <v>SCECO</v>
      </c>
      <c r="J5" s="106" t="str">
        <f>IFERROR(VLOOKUP(D5,DB!A:G,7,0),"")</f>
        <v>Dead</v>
      </c>
      <c r="K5" s="106" t="s">
        <v>39215</v>
      </c>
      <c r="L5" s="106" t="str">
        <f>IFERROR(VLOOKUP(D5,DB!A:I,9,0),"")</f>
        <v>Latis</v>
      </c>
    </row>
    <row r="6" spans="1:13" ht="30.75">
      <c r="A6" s="37" t="s">
        <v>39216</v>
      </c>
      <c r="B6" s="37" t="str">
        <f>IFERROR(VLOOKUP(D6,DB!A:K,11,0),"")</f>
        <v>R5</v>
      </c>
      <c r="C6" s="37">
        <v>1</v>
      </c>
      <c r="D6" s="106" t="s">
        <v>32138</v>
      </c>
      <c r="E6" s="37" t="s">
        <v>39106</v>
      </c>
      <c r="F6" s="38">
        <v>45989.951909722222</v>
      </c>
      <c r="G6" s="138">
        <f ca="1">IFERROR(NOW()-F6,"")</f>
        <v>0.7883400462960708</v>
      </c>
      <c r="H6" s="38">
        <v>45989.971354166664</v>
      </c>
      <c r="I6" s="37" t="str">
        <f>IFERROR(VLOOKUP(D6,DB!A:F,6,0),"")</f>
        <v>SCECO</v>
      </c>
      <c r="J6" s="37" t="str">
        <f>IFERROR(VLOOKUP(D6,DB!A:G,7,0),"")</f>
        <v>Dead</v>
      </c>
      <c r="K6" s="37" t="s">
        <v>39217</v>
      </c>
      <c r="L6" s="37" t="str">
        <f>IFERROR(VLOOKUP(D6,DB!A:I,9,0),"")</f>
        <v>Latis</v>
      </c>
    </row>
    <row r="7" spans="1:13">
      <c r="A7" s="37" t="s">
        <v>39218</v>
      </c>
      <c r="B7" s="37" t="str">
        <f>IFERROR(VLOOKUP(D7,DB!A:K,11,0),"")</f>
        <v>R5</v>
      </c>
      <c r="C7" s="37">
        <v>1</v>
      </c>
      <c r="D7" s="106" t="s">
        <v>32904</v>
      </c>
      <c r="E7" s="37" t="s">
        <v>39106</v>
      </c>
      <c r="F7" s="38">
        <v>45990.518252314818</v>
      </c>
      <c r="G7" s="138">
        <f ca="1">IFERROR(NOW()-F7,"")</f>
        <v>0.22199745370016899</v>
      </c>
      <c r="H7" s="38">
        <v>45990.335613425923</v>
      </c>
      <c r="I7" s="37" t="str">
        <f>IFERROR(VLOOKUP(D7,DB!A:F,6,0),"")</f>
        <v>SCECO</v>
      </c>
      <c r="J7" s="37" t="str">
        <f>IFERROR(VLOOKUP(D7,DB!A:G,7,0),"")</f>
        <v>Dead</v>
      </c>
      <c r="K7" s="37" t="s">
        <v>39219</v>
      </c>
      <c r="L7" s="37" t="str">
        <f>IFERROR(VLOOKUP(D7,DB!A:I,9,0),"")</f>
        <v>Latis</v>
      </c>
    </row>
    <row r="8" spans="1:13">
      <c r="A8" s="37"/>
      <c r="B8" s="37" t="str">
        <f>IFERROR(VLOOKUP(D8,DB!A:K,11,0),"")</f>
        <v/>
      </c>
      <c r="C8" s="37"/>
      <c r="D8" s="106"/>
      <c r="E8" s="37"/>
      <c r="F8" s="38"/>
      <c r="G8" s="138">
        <f ca="1">IFERROR(NOW()-F8,"")</f>
        <v>45990.740249768518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45990.740249768518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45990.740249768518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45990.740249768518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45990.740249768518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45990.740249768518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45990.740249768518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45990.740249768518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45990.740249768518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45990.740249768518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45990.740249768518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45990.740249768518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45990.740249768518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45990.740249768518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45990.740249768518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45990.740249768518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45990.740249768518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45990.740249768518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45990.740249768518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45990.740249768518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45990.740249768518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45990.740249768518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45990.740249768518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45990.740249768518</v>
      </c>
      <c r="H31" s="38"/>
      <c r="I31" s="37" t="str">
        <f>IFERROR(VLOOKUP(D31,DB!A:F,6,0),"")</f>
        <v/>
      </c>
      <c r="J31" s="37" t="str">
        <f>IFERROR(VLOOKUP(D31,DB!A:G,7,0),"")</f>
        <v/>
      </c>
      <c r="K31" s="37"/>
      <c r="L31" s="37" t="str">
        <f>IFERROR(VLOOKUP(D31,DB!A:I,9,0),"")</f>
        <v/>
      </c>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45990.740249768518</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45990.740249768518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45990.740249768518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45990.740249768518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45990.740249768518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45990.740249768518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45990.740249768518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45990.740249768518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45990.740249768518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45990.740249768518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45990.740249768518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45990.740249768518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45990.740249768518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45990.740249768518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45990.740249768518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45990.740249768518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45990.740249768518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45990.740249768518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45990.740249768518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45990.740249768518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45990.740249768518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45990.740249768518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45990.740249768518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45990.740249768518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45990.740249768518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45990.740249768518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45990.740249768518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45990.740249768518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45990.740249768518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45990.740249768518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45990.740249768518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45990.740249768518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45990.740249768518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45990.740249768518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45990.740249768518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45990.740249768518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45990.740249768518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45990.740249768518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45990.740249768518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45990.740249768518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45990.740249768518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45990.740249768518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45990.740249768518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45990.740249768518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45990.740249768518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45990.740249768518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45990.740249768518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45990.740249768518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45990.740249768518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45990.740249768518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45990.740249768518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45990.740249768518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45990.740249768518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45990.740249768518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45990.740249768518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45990.740249768518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45990.740249768518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45990.740249768518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45990.740249768518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45990.740249768518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45990.740249768518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45990.740249768518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45990.740249768518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45990.740249768518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45990.740249768518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45990.740249768518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45990.740249768518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45990.740249768518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45990.740249768518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45990.740249768518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45990.740249768518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45990.740249768518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45990.740249768518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45990.740249768518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45990.740249768518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45990.740249768518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45990.740249768518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45990.740249768518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45990.740249768518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45990.740249768518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45990.740249768518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45990.740249768518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45990.740249768518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45990.740249768518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45990.740249768518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45990.740249768518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45990.740249768518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45990.740249768518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45990.740249768518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45990.740249768518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45990.740249768518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45990.740249768518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45990.740249768518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45990.740249768518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45990.740249768518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45990.740249768518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45990.740249768518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45990.740249768518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45990.740249768518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45990.740249768518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45990.740249768518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45990.740249768518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45990.740249768518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45990.740249768518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45990.740249768518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45990.740249768518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45990.740249768518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45990.740249768518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45990.740249768518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45990.740249768518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45990.740249768518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45990.740249768518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45990.740249768518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45990.740249768518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45990.740249768518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45990.740249768518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45990.740249768518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45990.740249768518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45990.740249768518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45990.740249768518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45990.740249768518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45990.740249768518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45990.740249768518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45990.740249768518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45990.740249768518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45990.740249768518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45990.740249768518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45990.740249768518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45990.740249768518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45990.740249768518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45990.740249768518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45990.740249768518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45990.740249768518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45990.740249768518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45990.740249768518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45990.740249768518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45990.740249768518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45990.740249768518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45990.740249768518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45990.740249768518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45990.740249768518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45990.740249768518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45990.740249768518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45990.740249768518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45990.740249768518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45990.740249768518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45990.740249768518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45990.740249768518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45990.740249768518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45990.740249768518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45990.740249768518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45990.740249768518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45990.740249768518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45990.740249768518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45990.740249768518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45990.740249768518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45990.740249768518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45990.740249768518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45990.740249768518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45990.740249768518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45990.740249768518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45990.740249768518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45990.740249768518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45990.740249768518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45990.740249768518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45990.740249768518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45990.740249768518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45990.740249768518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45990.740249768518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45990.740249768518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45990.740249768518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45990.740249768518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45990.740249768518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45990.740249768518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45990.740249768518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45990.740249768518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45990.740249768518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45990.740249768518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45990.740249768518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45990.740249768518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45990.740249768518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45990.740249768518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45990.740249768518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45990.740249768518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45990.740249768518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45990.740249768518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45990.740249768518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45990.740249768518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45990.740249768518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45990.740249768518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45990.740249768518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45990.740249768518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45990.740249768518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45990.740249768518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45990.740249768518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45990.740249768518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45990.740249768518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45990.740249768518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45990.740249768518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45990.740249768518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45990.740249768518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45990.740249768518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45990.740249768518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45990.740249768518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45990.740249768518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45990.740249768518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45990.740249768518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45990.740249768518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45990.740249768518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45990.740249768518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45990.740249768518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45990.740249768518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45990.740249768518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45990.740249768518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45990.740249768518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45990.740249768518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45990.740249768518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45990.740249768518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45990.740249768518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45990.740249768518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45990.740249768518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45990.740249768518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45990.740249768518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45990.740249768518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45990.740249768518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45990.740249768518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45990.740249768518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45990.740249768518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45990.740249768518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45990.740249768518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45990.740249768518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45990.740249768518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45990.740249768518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45990.740249768518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45990.740249768518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45990.740249768518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45990.740249768518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45990.740249768518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45990.740249768518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45990.740249768518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45990.740249768518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45990.740249768518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45990.740249768518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45990.740249768518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45990.740249768518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45990.740249768518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45990.740249768518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45990.740249768518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45990.740249768518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45990.740249768518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45990.740249768518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45990.740249768518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45990.740249768518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45990.740249768518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45990.740249768518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45990.740249768518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45990.740249768518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45990.740249768518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45990.740249768518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45990.740249768518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45990.740249768518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45990.740249768518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45990.740249768518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45990.740249768518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45990.740249768518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45990.740249768518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45990.740249768518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45990.740249768518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45990.740249768518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45990.740249768518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45990.740249768518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45990.740249768518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45990.740249768518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45990.740249768518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45990.740249768518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45990.740249768518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45990.740249768518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45990.740249768518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45990.740249768518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45990.740249768518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45990.740249768518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45990.740249768518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45990.740249768518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45990.740249768518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45990.740249768518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45990.740249768518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45990.740249768518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45990.740249768518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45990.740249768518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45990.740249768518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45990.740249768518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45990.740249768518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45990.740249768518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45990.740249768518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45990.740249768518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45990.740249768518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45990.740249768518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45990.740249768518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45990.740249768518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45990.740249768518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45990.740249768518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45990.740249768518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45990.740249768518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45990.740249768518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45990.740249768518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45990.740249768518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45990.740249768518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45990.740249768518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45990.740249768518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45990.740249768518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45990.740249768518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45990.740249768518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45990.740249768518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45990.740249768518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45990.740249768518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45990.740249768518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45990.740249768518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45990.740249768518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45990.740249768518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45990.740249768518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45990.740249768518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45990.740249768518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45990.740249768518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45990.740249768518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45990.740249768518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45990.740249768518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45990.740249768518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45990.740249768518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45990.740249768518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45990.740249768518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45990.740249768518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45990.740249768518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45990.740249768518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45990.740249768518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45990.740249768518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45990.740249768518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45990.740249768518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45990.740249768518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45990.740249768518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45990.740249768518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45990.740249768518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45990.740249768518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45990.740249768518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45990.740249768518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45990.740249768518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45990.740249768518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45990.740249768518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45990.740249768518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45990.740249768518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45990.740249768518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45990.740249768518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45990.740249768518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45990.740249768518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45990.740249768518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45990.740249768518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45990.740249768518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45990.740249768518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45990.740249768518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45990.740249768518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45990.740249768518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45990.740249768518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45990.740249768518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45990.740249768518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45990.740249768518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45990.740249768518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45990.740249768518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45990.740249768518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45990.740249768518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45990.740249768518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45990.740249768518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45990.740249768518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45990.740249768518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45990.740249768518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45990.740249768518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45990.740249768518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45990.740249768518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45990.740249768518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45990.740249768518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45990.740249768518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45990.740249768518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45990.740249768518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45990.740249768518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45990.740249768518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45990.740249768518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45990.740249768518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45990.740249768518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45990.740249768518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45990.740249768518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45990.740249768518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45990.740249768518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45990.740249768518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45990.740249768518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45990.740249768518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45990.740249768518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45990.740249768518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45990.740249768518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45990.740249768518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45990.740249768518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45990.740249768518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45990.740249768518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45990.740249768518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45990.740249768518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45990.740249768518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45990.740249768518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45990.740249768518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45990.740249768518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45990.740249768518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45990.740249768518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45990.740249768518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45990.740249768518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45990.740249768518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45990.740249768518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45990.740249768518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45990.740249768518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45990.740249768518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45990.740249768518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45990.740249768518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45990.740249768518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45990.740249768518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45990.740249768518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45990.740249768518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45990.740249768518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45990.740249768518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45990.740249768518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45990.740249768518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45990.740249768518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45990.740249768518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45990.740249768518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45990.740249768518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45990.740249768518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45990.740249768518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45990.740249768518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45990.740249768518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45990.740249768518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45990.740249768518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45990.740249768518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45990.740249768518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45990.740249768518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45990.740249768518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45990.740249768518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45990.740249768518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45990.740249768518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45990.740249768518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45990.740249768518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45990.740249768518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45990.740249768518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45990.740249768518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45990.740249768518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45990.740249768518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45990.740249768518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45990.740249768518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45990.740249768518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45990.740249768518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45990.740249768518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45990.740249768518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45990.740249768518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45990.740249768518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45990.740249768518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45990.740249768518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45990.740249768518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45990.740249768518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45990.740249768518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45990.740249768518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45990.740249768518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45990.740249768518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45990.740249768518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45990.740249768518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45990.740249768518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45990.740249768518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45990.740249768518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45990.740249768518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45990.740249768518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45990.740249768518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45990.740249768518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45990.740249768518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45990.740249768518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45990.740249768518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45990.740249768518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45990.740249768518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45990.740249768518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45990.740249768518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45990.740249768518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45990.740249768518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45990.740249768518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45990.740249768518</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45990.740249768518</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45990.740249768518</v>
      </c>
      <c r="H488" s="121"/>
      <c r="I488" s="119" t="str">
        <f>IFERROR(VLOOKUP(D488,DB!A:F,6,0),"")</f>
        <v/>
      </c>
      <c r="J488" s="119" t="str">
        <f>IFERROR(VLOOKUP(D488,DB!A:G,7,0),"")</f>
        <v/>
      </c>
      <c r="K488" s="122"/>
      <c r="L488" s="140" t="str">
        <f>IFERROR(VLOOKUP(D488,DB!A:I,9,0),"")</f>
        <v/>
      </c>
    </row>
    <row r="489" spans="1:12" ht="31.5" customHeight="1">
      <c r="A489" s="146"/>
      <c r="B489" s="147" t="str">
        <f>IFERROR(VLOOKUP(D489,DB!A:K,11,0),"")</f>
        <v/>
      </c>
      <c r="C489" s="148"/>
      <c r="D489" s="147"/>
      <c r="E489" s="145"/>
      <c r="F489" s="149"/>
      <c r="G489" s="150">
        <f ca="1">IFERROR(NOW()-F489,"-")</f>
        <v>45990.740249768518</v>
      </c>
      <c r="H489" s="149"/>
      <c r="I489" s="147" t="str">
        <f>IFERROR(VLOOKUP(D489,DB!A:F,6,0),"")</f>
        <v/>
      </c>
      <c r="J489" s="147" t="str">
        <f>IFERROR(VLOOKUP(D489,DB!A:G,7,0),"")</f>
        <v/>
      </c>
      <c r="K489" s="151"/>
      <c r="L489" s="152" t="str">
        <f>IFERROR(VLOOKUP(D489,DB!A:I,9,0),"")</f>
        <v/>
      </c>
    </row>
  </sheetData>
  <dataValidations count="2">
    <dataValidation allowBlank="1" showInputMessage="1" showErrorMessage="1" sqref="E1" xr:uid="{9E1BC488-8814-4F8A-8DBE-742B3278AB71}"/>
    <dataValidation type="list" allowBlank="1" showInputMessage="1" showErrorMessage="1" sqref="E2:E4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2025-11-29T14:46:06Z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