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13" documentId="120_S{2AC9BD13-BADA-5192-A53E-5A8FF88502F6}" xr6:coauthVersionLast="47" xr6:coauthVersionMax="47" xr10:uidLastSave="{7D8349E2-872D-4976-A002-FB2947154F3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<sst xmlns="http://schemas.openxmlformats.org/spreadsheetml/2006/main" count="181564" uniqueCount="39148">
  <si>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</si>
  <si>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</si>
  <si>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</si>
  <si>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</si>
  <si>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</si>
  <si>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</si>
  <si>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</si>
  <si>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</si>
  <si>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</si>
  <si>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</si>
  <si>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</si>
  <si>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</si>
  <si>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</si>
  <si>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</si>
  <si>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</si>
  <si>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</si>
  <si>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</si>
  <si>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</si>
  <si>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</si>
  <si>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</si>
  <si>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</si>
  <si>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</si>
  <si>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</si>
  <si>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</si>
  <si>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</si>
  <si>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</si>
  <si>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</si>
  <si>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</si>
  <si>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</si>
  <si>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</si>
  <si>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</si>
  <si>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</si>
  <si>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</si>
  <si>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</si>
  <si>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</si>
  <si>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</si>
  <si>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</si>
  <si>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</si>
  <si>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</si>
  <si>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</si>
  <si>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</si>
  <si>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</si>
  <si>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</si>
  <si>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</si>
  <si>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</si>
  <si>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</si>
  <si>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</si>
  <si>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</si>
  <si>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</si>
  <si>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</si>
  <si>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</si>
  <si>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</si>
  <si>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</si>
  <si>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</si>
  <si>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</si>
  <si>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</si>
  <si>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</si>
  <si>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</si>
  <si>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</si>
  <si>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</si>
  <si>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</si>
  <si>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</si>
  <si>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</si>
  <si>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</si>
  <si>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</si>
  <si>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</si>
  <si>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</si>
  <si>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</si>
  <si>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</si>
  <si>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</si>
  <si>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</si>
  <si>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</si>
  <si>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</si>
  <si>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</si>
  <si>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</si>
  <si>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</si>
  <si>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</si>
  <si>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</si>
  <si>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</si>
  <si>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</si>
  <si>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</si>
  <si>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</si>
  <si>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</si>
  <si>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</si>
  <si>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</si>
  <si>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</si>
  <si>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</si>
  <si>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</si>
  <si>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</si>
  <si>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</si>
  <si>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</si>
  <si>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</si>
  <si>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</si>
  <si>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</si>
  <si>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</si>
  <si>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</si>
  <si>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</si>
  <si>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</si>
  <si>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</si>
  <si>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</si>
  <si>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</si>
  <si>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</si>
  <si>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</si>
  <si>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</si>
  <si>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</si>
  <si>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</si>
  <si>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</si>
  <si>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</si>
  <si>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</si>
  <si>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</si>
  <si>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</si>
  <si>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</si>
  <si>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</si>
  <si>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</si>
  <si>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</si>
  <si>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</si>
  <si>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</si>
  <si>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</si>
  <si>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</si>
  <si>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</si>
  <si>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</si>
  <si>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</si>
  <si>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</si>
  <si>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</si>
  <si>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</si>
  <si>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</si>
  <si>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</si>
  <si>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</si>
  <si>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</si>
  <si>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</si>
  <si>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</si>
  <si>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</si>
  <si>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</si>
  <si>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</si>
  <si>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</si>
  <si>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</si>
  <si>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</si>
  <si>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</si>
  <si>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</si>
  <si>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</si>
  <si>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</si>
  <si>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</si>
  <si>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</si>
  <si>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</si>
  <si>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</si>
  <si>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</si>
  <si>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</si>
  <si>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</si>
  <si>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</si>
  <si>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</si>
  <si>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</si>
  <si>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</si>
  <si>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</si>
  <si>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</si>
  <si>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</si>
  <si>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</si>
  <si>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</si>
  <si>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</si>
  <si>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</si>
  <si>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</si>
  <si>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</si>
  <si>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</si>
  <si>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</si>
  <si>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</si>
  <si>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</si>
  <si>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</si>
  <si>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</si>
  <si>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</si>
  <si>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</si>
  <si>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</si>
  <si>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</si>
  <si>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</si>
  <si>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</si>
  <si>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</si>
  <si>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</si>
  <si>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</si>
  <si>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</si>
  <si>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</si>
  <si>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</si>
  <si>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</si>
  <si>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</si>
  <si>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</si>
  <si>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</si>
  <si>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</si>
  <si>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</si>
  <si>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</si>
  <si>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</si>
  <si>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</si>
  <si>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</si>
  <si>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</si>
  <si>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</si>
  <si>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</si>
  <si>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</si>
  <si>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</si>
  <si>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</si>
  <si>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</si>
  <si>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</si>
  <si>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</si>
  <si>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</si>
  <si>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</si>
  <si>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</si>
  <si>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</si>
  <si>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</si>
  <si>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</si>
  <si>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</si>
  <si>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</si>
  <si>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</si>
  <si>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</si>
  <si>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</si>
  <si>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</si>
  <si>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</si>
  <si>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</si>
  <si>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</si>
  <si>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</si>
  <si>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</si>
  <si>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</si>
  <si>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</si>
  <si>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</si>
  <si>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</si>
  <si>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</si>
  <si>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</si>
  <si>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</si>
  <si>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</si>
  <si>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</si>
  <si>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</si>
  <si>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</si>
  <si>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</si>
  <si>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</si>
  <si>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</si>
  <si>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</si>
  <si>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</si>
  <si>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</si>
  <si>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</si>
  <si>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</si>
  <si>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</si>
  <si>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</si>
  <si>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</si>
  <si>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</si>
  <si>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</si>
  <si>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</si>
  <si>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</si>
  <si>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</si>
  <si>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</si>
  <si>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</si>
  <si>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</si>
  <si>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</si>
  <si>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</si>
  <si>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</si>
  <si>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</si>
  <si>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</si>
  <si>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</si>
  <si>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</si>
  <si>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</si>
  <si>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</si>
  <si>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</si>
  <si>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</si>
  <si>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</si>
  <si>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</si>
  <si>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</si>
  <si>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</si>
  <si>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</si>
  <si>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</si>
  <si>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</si>
  <si>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</si>
  <si>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</si>
  <si>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</si>
  <si>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</si>
  <si>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</si>
  <si>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</si>
  <si>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</si>
  <si>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</si>
  <si>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</si>
  <si>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</si>
  <si>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</si>
  <si>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</si>
  <si>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</si>
  <si>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</si>
  <si>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</si>
  <si>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</si>
  <si>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</si>
  <si>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</si>
  <si>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</si>
  <si>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</si>
  <si>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</si>
  <si>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</si>
  <si>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</si>
  <si>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</si>
  <si>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</si>
  <si>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</si>
  <si>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</si>
  <si>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</si>
  <si>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</si>
  <si>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</si>
  <si>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</si>
  <si>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</si>
  <si>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</si>
  <si>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</si>
  <si>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</si>
  <si>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</si>
  <si>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</si>
  <si>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</si>
  <si>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</si>
  <si>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</si>
  <si>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</si>
  <si>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</si>
  <si>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</si>
  <si>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</si>
  <si>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</si>
  <si>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</si>
  <si>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</si>
  <si>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</si>
  <si>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</si>
  <si>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</si>
  <si>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</si>
  <si>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</si>
  <si>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</si>
  <si>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</si>
  <si>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</si>
  <si>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</si>
  <si>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</si>
  <si>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</si>
  <si>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</si>
  <si>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</si>
  <si>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</si>
  <si>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</si>
  <si>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</si>
  <si>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</si>
  <si>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</si>
  <si>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</si>
  <si>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</si>
  <si>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</si>
  <si>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</si>
  <si>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</si>
  <si>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</si>
  <si>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</si>
  <si>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</si>
  <si>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</si>
  <si>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</si>
  <si>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</si>
  <si>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</si>
  <si>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</si>
  <si>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</si>
  <si>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</si>
  <si>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</si>
  <si>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</si>
  <si>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</si>
  <si>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</si>
  <si>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</si>
  <si>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</si>
  <si>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</si>
  <si>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</si>
  <si>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</si>
  <si>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</si>
  <si>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</si>
  <si>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</si>
  <si>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</si>
  <si>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</si>
  <si>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</si>
  <si>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</si>
  <si>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</si>
  <si>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</si>
  <si>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</si>
  <si>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</si>
  <si>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</si>
  <si>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</si>
  <si>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</si>
  <si>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</si>
  <si>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</si>
  <si>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</si>
  <si>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</si>
  <si>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</si>
  <si>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</si>
  <si>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</si>
  <si>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</si>
  <si>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</si>
  <si>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</si>
  <si>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</si>
  <si>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</si>
  <si>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</si>
  <si>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</si>
  <si>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</si>
  <si>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</si>
  <si>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</si>
  <si>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</si>
  <si>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</si>
  <si>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</si>
  <si>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</si>
  <si>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</si>
  <si>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</si>
  <si>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</si>
  <si>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</si>
  <si>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</si>
  <si>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</si>
  <si>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</si>
  <si>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</si>
  <si>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</si>
  <si>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</si>
  <si>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</si>
  <si>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</si>
  <si>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</si>
  <si>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</si>
  <si>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</si>
  <si>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</si>
  <si>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</si>
  <si>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</si>
  <si>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</si>
  <si>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</si>
  <si>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</si>
  <si>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</si>
  <si>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</si>
  <si>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</si>
  <si>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</si>
  <si>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</si>
  <si>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</si>
  <si>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</si>
  <si>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</si>
  <si>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</si>
  <si>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</si>
  <si>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</si>
  <si>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</si>
  <si>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</si>
  <si>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</si>
  <si>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</si>
  <si>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</si>
  <si>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</si>
  <si>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</si>
  <si>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</si>
  <si>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</si>
  <si>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</si>
  <si>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</si>
  <si>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</si>
  <si>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</si>
  <si>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</si>
  <si>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</si>
  <si>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</si>
  <si>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</si>
  <si>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</si>
  <si>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</si>
  <si>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</si>
  <si>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</si>
  <si>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</si>
  <si>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</si>
  <si>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</si>
  <si>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</si>
  <si>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</si>
  <si>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</si>
  <si>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</si>
  <si>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</si>
  <si>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</si>
  <si>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</si>
  <si>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</si>
  <si>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</si>
  <si>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</si>
  <si>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</si>
  <si>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</si>
  <si>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</si>
  <si>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</si>
  <si>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</si>
  <si>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</si>
  <si>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</si>
  <si>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</si>
  <si>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</si>
  <si>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</si>
  <si>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</si>
  <si>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</si>
  <si>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</si>
  <si>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</si>
  <si>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</si>
  <si>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</si>
  <si>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</si>
  <si>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</si>
  <si>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</si>
  <si>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</si>
  <si>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</si>
  <si>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</si>
  <si>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</si>
  <si>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</si>
  <si>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</si>
  <si>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</si>
  <si>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</si>
  <si>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</si>
  <si>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</si>
  <si>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</si>
  <si>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</si>
  <si>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</si>
  <si>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</si>
  <si>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</si>
  <si>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</si>
  <si>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</si>
  <si>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</si>
  <si>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</si>
  <si>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</si>
  <si>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</si>
  <si>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</si>
  <si>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</si>
  <si>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</si>
  <si>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</si>
  <si>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</si>
  <si>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</si>
  <si>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</si>
  <si>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</si>
  <si>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</si>
  <si>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</si>
  <si>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</si>
  <si>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</si>
  <si>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</si>
  <si>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</si>
  <si>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</si>
  <si>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</si>
  <si>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</si>
  <si>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</si>
  <si>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</si>
  <si>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</si>
  <si>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</si>
  <si>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</si>
  <si>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</si>
  <si>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</si>
  <si>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</si>
  <si>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</si>
  <si>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</si>
  <si>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</si>
  <si>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</si>
  <si>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</si>
  <si>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</si>
  <si>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</si>
  <si>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</si>
  <si>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</si>
  <si>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</si>
  <si>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</si>
  <si>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</si>
  <si>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</si>
  <si>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</si>
  <si>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</si>
  <si>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</si>
  <si>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</si>
  <si>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</si>
  <si>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</si>
  <si>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</si>
  <si>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</si>
  <si>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</si>
  <si>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</si>
  <si>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</si>
  <si>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</si>
  <si>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</si>
  <si>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</si>
  <si>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</si>
  <si>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</si>
  <si>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</si>
  <si>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</si>
  <si>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</si>
  <si>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</si>
  <si>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</si>
  <si>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</si>
  <si>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</si>
  <si>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</si>
  <si>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</si>
  <si>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</si>
  <si>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</si>
  <si>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</si>
  <si>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</si>
  <si>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</si>
  <si>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</si>
  <si>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</si>
  <si>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</si>
  <si>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</si>
  <si>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</si>
  <si>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</si>
  <si>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</si>
  <si>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</si>
  <si>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</si>
  <si>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</si>
  <si>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</si>
  <si>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</si>
  <si>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</si>
  <si>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</si>
  <si>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</si>
  <si>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</si>
  <si>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</si>
  <si>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</si>
  <si>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</si>
  <si>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</si>
  <si>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</si>
  <si>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</si>
  <si>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</si>
  <si>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</si>
  <si>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</si>
  <si>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</si>
  <si>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</si>
  <si>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</si>
  <si>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</si>
  <si>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</si>
  <si>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</si>
  <si>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</si>
  <si>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</si>
  <si>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</si>
  <si>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</si>
  <si>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</si>
  <si>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</si>
  <si>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</si>
  <si>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</si>
  <si>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</si>
  <si>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</si>
  <si>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</si>
  <si>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</si>
  <si>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</si>
  <si>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</si>
  <si>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</si>
  <si>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</si>
  <si>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</si>
  <si>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</si>
  <si>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</si>
  <si>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</si>
  <si>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</si>
  <si>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</si>
  <si>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</si>
  <si>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</si>
  <si>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</si>
  <si>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</si>
  <si>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</si>
  <si>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</si>
  <si>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</si>
  <si>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</si>
  <si>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</si>
  <si>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</si>
  <si>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</si>
  <si>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</si>
  <si>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</si>
  <si>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</si>
  <si>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</si>
  <si>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</si>
  <si>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</si>
  <si>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</si>
  <si>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</si>
  <si>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</si>
  <si>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</si>
  <si>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</si>
  <si>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</si>
  <si>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</si>
  <si>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</si>
  <si>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</si>
  <si>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</si>
  <si>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</si>
  <si>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</si>
  <si>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</si>
  <si>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</si>
  <si>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</si>
  <si>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</si>
  <si>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</si>
  <si>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</si>
  <si>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</si>
  <si>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</si>
  <si>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</si>
  <si>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</si>
  <si>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</si>
  <si>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</si>
  <si>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</si>
  <si>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</si>
  <si>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</si>
  <si>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</si>
  <si>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</si>
  <si>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</si>
  <si>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</si>
  <si>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</si>
  <si>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</si>
  <si>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</si>
  <si>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</si>
  <si>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</si>
  <si>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</si>
  <si>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</si>
  <si>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</si>
  <si>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</si>
  <si>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</si>
  <si>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</si>
  <si>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</si>
  <si>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</si>
  <si>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</si>
  <si>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</si>
  <si>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</si>
  <si>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</si>
  <si>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</si>
  <si>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</si>
  <si>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</si>
  <si>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</si>
  <si>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</si>
  <si>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</si>
  <si>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</si>
  <si>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</si>
  <si>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</si>
  <si>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</si>
  <si>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</si>
  <si>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</si>
  <si>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</si>
  <si>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</si>
  <si>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</si>
  <si>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</si>
  <si>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</si>
  <si>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</si>
  <si>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</si>
  <si>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</si>
  <si>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</si>
  <si>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</si>
  <si>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</si>
  <si>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</si>
  <si>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</si>
  <si>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</si>
  <si>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</si>
  <si>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</si>
  <si>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</si>
  <si>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</si>
  <si>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</si>
  <si>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</si>
  <si>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</si>
  <si>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</si>
  <si>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</si>
  <si>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</si>
  <si>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</si>
  <si>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</si>
  <si>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</si>
  <si>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</si>
  <si>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</si>
  <si>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</si>
  <si>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</si>
  <si>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</si>
  <si>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</si>
  <si>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</si>
  <si>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</si>
  <si>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</si>
  <si>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</si>
  <si>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</si>
  <si>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</si>
  <si>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</si>
  <si>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</si>
  <si>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</si>
  <si>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</si>
  <si>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</si>
  <si>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</si>
  <si>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</si>
  <si>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</si>
  <si>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</si>
  <si>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</si>
  <si>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</si>
  <si>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</si>
  <si>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</si>
  <si>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</si>
  <si>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</si>
  <si>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</si>
  <si>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</si>
  <si>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</si>
  <si>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</si>
  <si>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</si>
  <si>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</si>
  <si>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</si>
  <si>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</si>
  <si>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</si>
  <si>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</si>
  <si>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</si>
  <si>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</si>
  <si>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</si>
  <si>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</si>
  <si>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</si>
  <si>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</si>
  <si>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</si>
  <si>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</si>
  <si>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</si>
  <si>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</si>
  <si>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</si>
  <si>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</si>
  <si>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</si>
  <si>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</si>
  <si>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</si>
  <si>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</si>
  <si>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</si>
  <si>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</si>
  <si>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</si>
  <si>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</si>
  <si>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</si>
  <si>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</si>
  <si>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</si>
  <si>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</si>
  <si>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</si>
  <si>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</si>
  <si>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</si>
  <si>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</si>
  <si>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</si>
  <si>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</si>
  <si>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</si>
  <si>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</si>
  <si>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</si>
  <si>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</si>
  <si>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</si>
  <si>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</si>
  <si>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</si>
  <si>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</si>
  <si>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</si>
  <si>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</si>
  <si>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</si>
  <si>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</si>
  <si>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</si>
  <si>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</si>
  <si>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</si>
  <si>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</si>
  <si>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</si>
  <si>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</si>
  <si>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</si>
  <si>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</si>
  <si>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</si>
  <si>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</si>
  <si>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</si>
  <si>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</si>
  <si>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</si>
  <si>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</si>
  <si>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</si>
  <si>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</si>
  <si>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</si>
  <si>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</si>
  <si>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</si>
  <si>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</si>
  <si>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</si>
  <si>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</si>
  <si>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</si>
  <si>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</si>
  <si>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</si>
  <si>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</si>
  <si>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</si>
  <si>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</si>
  <si>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</si>
  <si>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</si>
  <si>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</si>
  <si>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</si>
  <si>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</si>
  <si>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</si>
  <si>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</si>
  <si>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</si>
  <si>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</si>
  <si>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</si>
  <si>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</si>
  <si>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</si>
  <si>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</si>
  <si>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</si>
  <si>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</si>
  <si>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</si>
  <si>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</si>
  <si>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</si>
  <si>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</si>
  <si>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</si>
  <si>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</si>
  <si>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</si>
  <si>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</si>
  <si>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</si>
  <si>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</si>
  <si>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</si>
  <si>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</si>
  <si>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</si>
  <si>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</si>
  <si>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</si>
  <si>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</si>
  <si>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</si>
  <si>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</si>
  <si>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</si>
  <si>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</si>
  <si>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</si>
  <si>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</si>
  <si>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</si>
  <si>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</si>
  <si>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</si>
  <si>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</si>
  <si>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</si>
  <si>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</si>
  <si>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</si>
  <si>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</si>
  <si>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</si>
  <si>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</si>
  <si>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</si>
  <si>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</si>
  <si>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</si>
  <si>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</si>
  <si>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</si>
  <si>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</si>
  <si>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</si>
  <si>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</si>
  <si>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</si>
  <si>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</si>
  <si>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</si>
  <si>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</si>
  <si>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</si>
  <si>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</si>
  <si>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</si>
  <si>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</si>
  <si>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</si>
  <si>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</si>
  <si>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</si>
  <si>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</si>
  <si>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</si>
  <si>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</si>
  <si>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</si>
  <si>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</si>
  <si>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</si>
  <si>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</si>
  <si>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</si>
  <si>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</si>
  <si>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</si>
  <si>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</si>
  <si>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</si>
  <si>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</si>
  <si>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</si>
  <si>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</si>
  <si>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</si>
  <si>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</si>
  <si>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</si>
  <si>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</si>
  <si>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</si>
  <si>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</si>
  <si>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</si>
  <si>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</si>
  <si>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</si>
  <si>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</si>
  <si>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</si>
  <si>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</si>
  <si>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</si>
  <si>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</si>
  <si>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</si>
  <si>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</si>
  <si>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</si>
  <si>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</si>
  <si>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</si>
  <si>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</si>
  <si>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</si>
  <si>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</si>
  <si>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</si>
  <si>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</si>
  <si>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</si>
  <si>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</si>
  <si>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</si>
  <si>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</si>
  <si>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</si>
  <si>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</si>
  <si>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</si>
  <si>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</si>
  <si>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</si>
  <si>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</si>
  <si>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</si>
  <si>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</si>
  <si>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</si>
  <si>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</si>
  <si>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</si>
  <si>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</si>
  <si>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</si>
  <si>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</si>
  <si>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</si>
  <si>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</si>
  <si>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</si>
  <si>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</si>
  <si>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</si>
  <si>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</si>
  <si>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</si>
  <si>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</si>
  <si>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</si>
  <si>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</si>
  <si>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</si>
  <si>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</si>
  <si>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</si>
  <si>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</si>
  <si>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</si>
  <si>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</si>
  <si>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</si>
  <si>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</si>
  <si>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</si>
  <si>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</si>
  <si>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</si>
  <si>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</si>
  <si>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</si>
  <si>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</si>
  <si>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</si>
  <si>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</si>
  <si>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</si>
  <si>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</si>
  <si>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</si>
  <si>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</si>
  <si>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</si>
  <si>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</si>
  <si>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</si>
  <si>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</si>
  <si>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</si>
  <si>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</si>
  <si>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</si>
  <si>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</si>
  <si>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</si>
  <si>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</si>
  <si>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</si>
  <si>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</si>
  <si>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</si>
  <si>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</si>
  <si>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</si>
  <si>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</si>
  <si>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</si>
  <si>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</si>
  <si>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</si>
  <si>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</si>
  <si>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</si>
  <si>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</si>
  <si>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</si>
  <si>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</si>
  <si>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</si>
  <si>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</si>
  <si>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</si>
  <si>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</si>
  <si>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</si>
  <si>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</si>
  <si>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</si>
  <si>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</si>
  <si>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</si>
  <si>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</si>
  <si>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</si>
  <si>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</si>
  <si>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</si>
  <si>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</si>
  <si>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</si>
  <si>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</si>
  <si>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</si>
  <si>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</si>
  <si>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</si>
  <si>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</si>
  <si>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</si>
  <si>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</si>
  <si>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</si>
  <si>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</si>
  <si>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</si>
  <si>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</si>
  <si>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</si>
  <si>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</si>
  <si>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</si>
  <si>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</si>
  <si>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</si>
  <si>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</si>
  <si>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</si>
  <si>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</si>
  <si>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</si>
  <si>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</si>
  <si>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</si>
  <si>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</si>
  <si>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</si>
  <si>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</si>
  <si>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</si>
  <si>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</si>
  <si>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</si>
  <si>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</si>
  <si>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</si>
  <si>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</si>
  <si>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</si>
  <si>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</si>
  <si>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</si>
  <si>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</si>
  <si>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</si>
  <si>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</si>
  <si>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</si>
  <si>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</si>
  <si>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</si>
  <si>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</si>
  <si>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</si>
  <si>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</si>
  <si>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</si>
  <si>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</si>
  <si>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</si>
  <si>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</si>
  <si>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</si>
  <si>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</si>
  <si>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</si>
  <si>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</si>
  <si>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</si>
  <si>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</si>
  <si>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</si>
  <si>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</si>
  <si>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</si>
  <si>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</si>
  <si>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</si>
  <si>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</si>
  <si>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</si>
  <si>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</si>
  <si>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</si>
  <si>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</si>
  <si>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</si>
  <si>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</si>
  <si>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</si>
  <si>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</si>
  <si>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</si>
  <si>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</si>
  <si>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</si>
  <si>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</si>
  <si>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</si>
  <si>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</si>
  <si>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</si>
  <si>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</si>
  <si>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</si>
  <si>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</si>
  <si>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</si>
  <si>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</si>
  <si>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</si>
  <si>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</si>
  <si>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</si>
  <si>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</si>
  <si>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</si>
  <si>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</si>
  <si>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</si>
  <si>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</si>
  <si>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</si>
  <si>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</si>
  <si>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</si>
  <si>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</si>
  <si>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</si>
  <si>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</si>
  <si>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</si>
  <si>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</si>
  <si>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</si>
  <si>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</si>
  <si>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</si>
  <si>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</si>
  <si>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</si>
  <si>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</si>
  <si>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</si>
  <si>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</si>
  <si>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</si>
  <si>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</si>
  <si>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</si>
  <si>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</si>
  <si>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</si>
  <si>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</si>
  <si>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</si>
  <si>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</si>
  <si>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</si>
  <si>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</si>
  <si>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</si>
  <si>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</si>
  <si>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</si>
  <si>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</si>
  <si>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</si>
  <si>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</si>
  <si>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</si>
  <si>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</si>
  <si>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</si>
  <si>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</si>
  <si>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</si>
  <si>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</si>
  <si>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</si>
  <si>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</si>
  <si>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</si>
  <si>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</si>
  <si>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</si>
  <si>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</si>
  <si>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</si>
  <si>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</si>
  <si>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</si>
  <si>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</si>
  <si>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</si>
  <si>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</si>
  <si>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</si>
  <si>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</si>
  <si>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</si>
  <si>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</si>
  <si>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</si>
  <si>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</si>
  <si>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</si>
  <si>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</si>
  <si>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</si>
  <si>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</si>
  <si>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</si>
  <si>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</si>
  <si>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</si>
  <si>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</si>
  <si>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</si>
  <si>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</si>
  <si>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</si>
  <si>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</si>
  <si>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</si>
  <si>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</si>
  <si>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</si>
  <si>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</si>
  <si>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</si>
  <si>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</si>
  <si>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</si>
  <si>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</si>
  <si>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</si>
  <si>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</si>
  <si>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</si>
  <si>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</si>
  <si>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</si>
  <si>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</si>
  <si>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</si>
  <si>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</si>
  <si>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</si>
  <si>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</si>
  <si>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</si>
  <si>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</si>
  <si>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</si>
  <si>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</si>
  <si>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</si>
  <si>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</si>
  <si>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</si>
  <si>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</si>
  <si>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</si>
  <si>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</si>
  <si>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</si>
  <si>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</si>
  <si>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</si>
  <si>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</si>
  <si>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</si>
  <si>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</si>
  <si>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</si>
  <si>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</si>
  <si>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</si>
  <si>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</si>
  <si>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</si>
  <si>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</si>
  <si>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</si>
  <si>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</si>
  <si>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</si>
  <si>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</si>
  <si>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</si>
  <si>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</si>
  <si>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</si>
  <si>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</si>
  <si>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</si>
  <si>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</si>
  <si>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</si>
  <si>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</si>
  <si>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</si>
  <si>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</si>
  <si>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</si>
  <si>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</si>
  <si>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</si>
  <si>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</si>
  <si>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</si>
  <si>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</si>
  <si>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</si>
  <si>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</si>
  <si>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</si>
  <si>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</si>
  <si>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</si>
  <si>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</si>
  <si>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</si>
  <si>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</si>
  <si>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</si>
  <si>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</si>
  <si>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</si>
  <si>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</si>
  <si>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</si>
  <si>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</si>
  <si>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</si>
  <si>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</si>
  <si>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</si>
  <si>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</si>
  <si>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</si>
  <si>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</si>
  <si>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</si>
  <si>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</si>
  <si>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</si>
  <si>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</si>
  <si>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</si>
  <si>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</si>
  <si>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</si>
  <si>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</si>
  <si>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</si>
  <si>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</si>
  <si>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</si>
  <si>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</si>
  <si>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</si>
  <si>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</si>
  <si>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</si>
  <si>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</si>
  <si>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</si>
  <si>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</si>
  <si>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</si>
  <si>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</si>
  <si>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</si>
  <si>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</si>
  <si>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</si>
  <si>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</si>
  <si>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</si>
  <si>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</si>
  <si>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</si>
  <si>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</si>
  <si>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</si>
  <si>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</si>
  <si>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</si>
  <si>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</si>
  <si>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</si>
  <si>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</si>
  <si>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</si>
  <si>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</si>
  <si>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</si>
  <si>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</si>
  <si>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</si>
  <si>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</si>
  <si>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</si>
  <si>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</si>
  <si>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</si>
  <si>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</si>
  <si>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</si>
  <si>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</si>
  <si>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</si>
  <si>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</si>
  <si>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</si>
  <si>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</si>
  <si>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</si>
  <si>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</si>
  <si>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</si>
  <si>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</si>
  <si>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</si>
  <si>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</si>
  <si>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</si>
  <si>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</si>
  <si>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</si>
  <si>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</si>
  <si>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</si>
  <si>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</si>
  <si>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</si>
  <si>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</si>
  <si>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</si>
  <si>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</si>
  <si>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</si>
  <si>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</si>
  <si>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</si>
  <si>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</si>
  <si>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</si>
  <si>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</si>
  <si>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</si>
  <si>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</si>
  <si>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</si>
  <si>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</si>
  <si>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</si>
  <si>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</si>
  <si>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</si>
  <si>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</si>
  <si>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</si>
  <si>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</si>
  <si>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</si>
  <si>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</si>
  <si>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</si>
  <si>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</si>
  <si>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</si>
  <si>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</si>
  <si>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</si>
  <si>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</si>
  <si>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</si>
  <si>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</si>
  <si>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</si>
  <si>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</si>
  <si>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</si>
  <si>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</si>
  <si>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</si>
  <si>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</si>
  <si>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</si>
  <si>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</si>
  <si>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</si>
  <si>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</si>
  <si>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</si>
  <si>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</si>
  <si>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</si>
  <si>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</si>
  <si>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</si>
  <si>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</si>
  <si>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</si>
  <si>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</si>
  <si>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</si>
  <si>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</si>
  <si>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</si>
  <si>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</si>
  <si>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</si>
  <si>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</si>
  <si>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</si>
  <si>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</si>
  <si>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</si>
  <si>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</si>
  <si>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</si>
  <si>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</si>
  <si>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</si>
  <si>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</si>
  <si>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</si>
  <si>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</si>
  <si>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</si>
  <si>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</si>
  <si>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</si>
  <si>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</si>
  <si>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</si>
  <si>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</si>
  <si>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</si>
  <si>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</si>
  <si>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</si>
  <si>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</si>
  <si>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</si>
  <si>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</si>
  <si>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</si>
  <si>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</si>
  <si>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</si>
  <si>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</si>
  <si>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</si>
  <si>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</si>
  <si>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</si>
  <si>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</si>
  <si>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</si>
  <si>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</si>
  <si>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</si>
  <si>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</si>
  <si>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</si>
  <si>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</si>
  <si>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</si>
  <si>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</si>
  <si>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</si>
  <si>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</si>
  <si>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</si>
  <si>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</si>
  <si>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</si>
  <si>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</si>
  <si>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</si>
  <si>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</si>
  <si>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</si>
  <si>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</si>
  <si>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</si>
  <si>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</si>
  <si>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</si>
  <si>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</si>
  <si>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</si>
  <si>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</si>
  <si>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</si>
  <si>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</si>
  <si>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</si>
  <si>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</si>
  <si>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</si>
  <si>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</si>
  <si>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</si>
  <si>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</si>
  <si>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</si>
  <si>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</si>
  <si>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</si>
  <si>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</si>
  <si>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</si>
  <si>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</si>
  <si>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</si>
  <si>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</si>
  <si>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</si>
  <si>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</si>
  <si>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</si>
  <si>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</si>
  <si>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</si>
  <si>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</si>
  <si>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</si>
  <si>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</si>
  <si>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</si>
  <si>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</si>
  <si>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</si>
  <si>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</si>
  <si>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</si>
  <si>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</si>
  <si>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</si>
  <si>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</si>
  <si>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</si>
  <si>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</si>
  <si>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</si>
  <si>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</si>
  <si>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</si>
  <si>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</si>
  <si>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</si>
  <si>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</si>
  <si>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</si>
  <si>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</si>
  <si>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</si>
  <si>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</si>
  <si>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</si>
  <si>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</si>
  <si>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</si>
  <si>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</si>
  <si>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</si>
  <si>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</si>
  <si>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</si>
  <si>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</si>
  <si>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</si>
  <si>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</si>
  <si>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</si>
  <si>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</si>
  <si>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</si>
  <si>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</si>
  <si>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</si>
  <si>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</si>
  <si>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</si>
  <si>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</si>
  <si>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</si>
  <si>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</si>
  <si>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</si>
  <si>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</si>
  <si>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</si>
  <si>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</si>
  <si>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</si>
  <si>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</si>
  <si>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</si>
  <si>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</si>
  <si>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</si>
  <si>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</si>
  <si>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</si>
  <si>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</si>
  <si>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</si>
  <si>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</si>
  <si>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</si>
  <si>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</si>
  <si>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</si>
  <si>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</si>
  <si>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</si>
  <si>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</si>
  <si>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</si>
  <si>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</si>
  <si>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</si>
  <si>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</si>
  <si>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</si>
  <si>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</si>
  <si>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</si>
  <si>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</si>
  <si>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</si>
  <si>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</si>
  <si>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</si>
  <si>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</si>
  <si>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</si>
  <si>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</si>
  <si>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</si>
  <si>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</si>
  <si>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</si>
  <si>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</si>
  <si>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</si>
  <si>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</si>
  <si>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</si>
  <si>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</si>
  <si>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</si>
  <si>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</si>
  <si>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</si>
  <si>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</si>
  <si>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</si>
  <si>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</si>
  <si>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</si>
  <si>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</si>
  <si>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</si>
  <si>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</si>
  <si>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</si>
  <si>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</si>
  <si>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</si>
  <si>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</si>
  <si>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</si>
  <si>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</si>
  <si>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</si>
  <si>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</si>
  <si>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</si>
  <si>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</si>
  <si>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</si>
  <si>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</si>
  <si>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</si>
  <si>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</si>
  <si>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</si>
  <si>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</si>
  <si>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</si>
  <si>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</si>
  <si>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</si>
  <si>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</si>
  <si>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</si>
  <si>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</si>
  <si>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</si>
  <si>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</si>
  <si>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</si>
  <si>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</si>
  <si>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</si>
  <si>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</si>
  <si>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</si>
  <si>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</si>
  <si>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</si>
  <si>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</si>
  <si>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</si>
  <si>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</si>
  <si>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</si>
  <si>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</si>
  <si>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</si>
  <si>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</si>
  <si>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</si>
  <si>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</si>
  <si>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</si>
  <si>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</si>
  <si>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</si>
  <si>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</si>
  <si>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</si>
  <si>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</si>
  <si>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</si>
  <si>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</si>
  <si>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</si>
  <si>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</si>
  <si>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</si>
  <si>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</si>
  <si>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</si>
  <si>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</si>
  <si>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</si>
  <si>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</si>
  <si>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</si>
  <si>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</si>
  <si>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</si>
  <si>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</si>
  <si>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</si>
  <si>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</si>
  <si>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</si>
  <si>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</si>
  <si>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</si>
  <si>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</si>
  <si>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</si>
  <si>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</si>
  <si>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</si>
  <si>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</si>
  <si>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</si>
  <si>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</si>
  <si>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</si>
  <si>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</si>
  <si>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</si>
  <si>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</si>
  <si>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</si>
  <si>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</si>
  <si>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</si>
  <si>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</si>
  <si>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</si>
  <si>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</si>
  <si>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</si>
  <si>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</si>
  <si>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</si>
  <si>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</si>
  <si>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</si>
  <si>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</si>
  <si>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</si>
  <si>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</si>
  <si>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</si>
  <si>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</si>
  <si>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</si>
  <si>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</si>
  <si>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</si>
  <si>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</si>
  <si>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</si>
  <si>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</si>
  <si>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</si>
  <si>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</si>
  <si>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</si>
  <si>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</si>
  <si>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</si>
  <si>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</si>
  <si>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</si>
  <si>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</si>
  <si>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</si>
  <si>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</si>
  <si>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</si>
  <si>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</si>
  <si>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</si>
  <si>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</si>
  <si>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</si>
  <si>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</si>
  <si>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</si>
  <si>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</si>
  <si>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</si>
  <si>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</si>
  <si>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</si>
  <si>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</si>
  <si>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</si>
  <si>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</si>
  <si>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</si>
  <si>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</si>
  <si>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</si>
  <si>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</si>
  <si>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</si>
  <si>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</si>
  <si>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</si>
  <si>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</si>
  <si>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</si>
  <si>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</si>
  <si>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</si>
  <si>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</si>
  <si>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</si>
  <si>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</si>
  <si>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</si>
  <si>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</si>
  <si>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</si>
  <si>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</si>
  <si>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</si>
  <si>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</si>
  <si>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</si>
  <si>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</si>
  <si>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</si>
  <si>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</si>
  <si>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</si>
  <si>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</si>
  <si>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</si>
  <si>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</si>
  <si>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</si>
  <si>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</si>
  <si>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</si>
  <si>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</si>
  <si>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</si>
  <si>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</si>
  <si>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</si>
  <si>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</si>
  <si>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</si>
  <si>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</si>
  <si>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</si>
  <si>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</si>
  <si>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</si>
  <si>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</si>
  <si>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</si>
  <si>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</si>
  <si>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</si>
  <si>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</si>
  <si>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</si>
  <si>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</si>
  <si>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</si>
  <si>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</si>
  <si>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</si>
  <si>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</si>
  <si>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</si>
  <si>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</si>
  <si>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</si>
  <si>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</si>
  <si>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</si>
  <si>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</si>
  <si>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</si>
  <si>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</si>
  <si>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</si>
  <si>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</si>
  <si>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</si>
  <si>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</si>
  <si>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</si>
  <si>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</si>
  <si>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</si>
  <si>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</si>
  <si>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</si>
  <si>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</si>
  <si>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</si>
  <si>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</si>
  <si>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</si>
  <si>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</si>
  <si>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</si>
  <si>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</si>
  <si>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</si>
  <si>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</si>
  <si>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</si>
  <si>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</si>
  <si>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</si>
  <si>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</si>
  <si>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</si>
  <si>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</si>
  <si>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</si>
  <si>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</si>
  <si>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</si>
  <si>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</si>
  <si>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</si>
  <si>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</si>
  <si>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</si>
  <si>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</si>
  <si>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</si>
  <si>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</si>
  <si>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</si>
  <si>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</si>
  <si>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</si>
  <si>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</si>
  <si>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</si>
  <si>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</si>
  <si>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</si>
  <si>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</si>
  <si>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</si>
  <si>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</si>
  <si>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</si>
  <si>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</si>
  <si>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</si>
  <si>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</si>
  <si>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</si>
  <si>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</si>
  <si>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</si>
  <si>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</si>
  <si>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</si>
  <si>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</si>
  <si>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</si>
  <si>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</si>
  <si>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</si>
  <si>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</si>
  <si>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</si>
  <si>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</si>
  <si>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</si>
  <si>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</si>
  <si>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</si>
  <si>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</si>
  <si>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</si>
  <si>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</si>
  <si>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</si>
  <si>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</si>
  <si>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</si>
  <si>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</si>
  <si>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</si>
  <si>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</si>
  <si>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</si>
  <si>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</si>
  <si>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</si>
  <si>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</si>
  <si>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</si>
  <si>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</si>
  <si>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</si>
  <si>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</si>
  <si>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</si>
  <si>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</si>
  <si>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</si>
  <si>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</si>
  <si>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</si>
  <si>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</si>
  <si>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</si>
  <si>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</si>
  <si>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</si>
  <si>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</si>
  <si>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</si>
  <si>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</si>
  <si>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</si>
  <si>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</si>
  <si>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</si>
  <si>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</si>
  <si>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</si>
  <si>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</si>
  <si>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</si>
  <si>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</si>
  <si>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</si>
  <si>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</si>
  <si>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</si>
  <si>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</si>
  <si>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</si>
  <si>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</si>
  <si>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</si>
  <si>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</si>
  <si>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</si>
  <si>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</si>
  <si>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</si>
  <si>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</si>
  <si>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</si>
  <si>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</si>
  <si>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</si>
  <si>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</si>
  <si>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</si>
  <si>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</si>
  <si>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</si>
  <si>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</si>
  <si>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</si>
  <si>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</si>
  <si>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</si>
  <si>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</si>
  <si>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</si>
  <si>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</si>
  <si>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</si>
  <si>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</si>
  <si>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</si>
  <si>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</si>
  <si>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</si>
  <si>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</si>
  <si>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</si>
  <si>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</si>
  <si>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</si>
  <si>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</si>
  <si>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</si>
  <si>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</si>
  <si>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</si>
  <si>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</si>
  <si>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</si>
  <si>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</si>
  <si>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</si>
  <si>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</si>
  <si>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</si>
  <si>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</si>
  <si>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</si>
  <si>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</si>
  <si>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</si>
  <si>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</si>
  <si>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</si>
  <si>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</si>
  <si>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</si>
  <si>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</si>
  <si>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</si>
  <si>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</si>
  <si>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</si>
  <si>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</si>
  <si>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</si>
  <si>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</si>
  <si>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</si>
  <si>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</si>
  <si>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</si>
  <si>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</si>
  <si>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</si>
  <si>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</si>
  <si>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</si>
  <si>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</si>
  <si>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</si>
  <si>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</si>
  <si>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</si>
  <si>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</si>
  <si>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</si>
  <si>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</si>
  <si>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</si>
  <si>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</si>
  <si>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</si>
  <si>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</si>
  <si>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</si>
  <si>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</si>
  <si>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</si>
  <si>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</si>
  <si>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</si>
  <si>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</si>
  <si>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</si>
  <si>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</si>
  <si>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</si>
  <si>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</si>
  <si>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</si>
  <si>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</si>
  <si>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</si>
  <si>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</si>
  <si>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</si>
  <si>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</si>
  <si>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</si>
  <si>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</si>
  <si>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</si>
  <si>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</si>
  <si>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</si>
  <si>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</si>
  <si>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</si>
  <si>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</si>
  <si>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</si>
  <si>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</si>
  <si>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</si>
  <si>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</si>
  <si>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</si>
  <si>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</si>
  <si>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</si>
  <si>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</si>
  <si>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</si>
  <si>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</si>
  <si>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</si>
  <si>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</si>
  <si>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</si>
  <si>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</si>
  <si>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</si>
  <si>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</si>
  <si>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</si>
  <si>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</si>
  <si>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</si>
  <si>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</si>
  <si>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</si>
  <si>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</si>
  <si>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</si>
  <si>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</si>
  <si>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</si>
  <si>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</si>
  <si>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</si>
  <si>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</si>
  <si>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</si>
  <si>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</si>
  <si>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</si>
  <si>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</si>
  <si>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</si>
  <si>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</si>
  <si>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</si>
  <si>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</si>
  <si>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</si>
  <si>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</si>
  <si>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</si>
  <si>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</si>
  <si>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</si>
  <si>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</si>
  <si>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</si>
  <si>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</si>
  <si>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</si>
  <si>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</si>
  <si>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</si>
  <si>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</si>
  <si>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</si>
  <si>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</si>
  <si>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</si>
  <si>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</si>
  <si>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</si>
  <si>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</si>
  <si>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</si>
  <si>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</si>
  <si>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</si>
  <si>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</si>
  <si>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</si>
  <si>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</si>
  <si>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</si>
  <si>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</si>
  <si>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</si>
  <si>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</si>
  <si>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</si>
  <si>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</si>
  <si>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</si>
  <si>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</si>
  <si>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</si>
  <si>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</si>
  <si>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</si>
  <si>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</si>
  <si>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</si>
  <si>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</si>
  <si>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</si>
  <si>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</si>
  <si>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</si>
  <si>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</si>
  <si>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</si>
  <si>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</si>
  <si>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</si>
  <si>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</si>
  <si>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</si>
  <si>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</si>
  <si>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</si>
  <si>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</si>
  <si>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</si>
  <si>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</si>
  <si>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</si>
  <si>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</si>
  <si>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</si>
  <si>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</si>
  <si>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</si>
  <si>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</si>
  <si>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</si>
  <si>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</si>
  <si>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</si>
  <si>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</si>
  <si>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</si>
  <si>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</si>
  <si>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</si>
  <si>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</si>
  <si>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</si>
  <si>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</si>
  <si>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</si>
  <si>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</si>
  <si>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</si>
  <si>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</si>
  <si>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</si>
  <si>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</si>
  <si>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</si>
  <si>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</si>
  <si>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</si>
  <si>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</si>
  <si>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</si>
  <si>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</si>
  <si>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</si>
  <si>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</si>
  <si>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</si>
  <si>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</si>
  <si>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</si>
  <si>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</si>
  <si>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</si>
  <si>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</si>
  <si>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</si>
  <si>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</si>
  <si>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</si>
  <si>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</si>
  <si>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</si>
  <si>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</si>
  <si>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</si>
  <si>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</si>
  <si>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</si>
  <si>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</si>
  <si>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</si>
  <si>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</si>
  <si>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</si>
  <si>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</si>
  <si>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</si>
  <si>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</si>
  <si>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</si>
  <si>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</si>
  <si>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</si>
  <si>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</si>
  <si>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</si>
  <si>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</si>
  <si>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</si>
  <si>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</si>
  <si>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</si>
  <si>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</si>
  <si>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</si>
  <si>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</si>
  <si>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</si>
  <si>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</si>
  <si>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</si>
  <si>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</si>
  <si>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</si>
  <si>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</si>
  <si>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</si>
  <si>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</si>
  <si>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</si>
  <si>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</si>
  <si>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</si>
  <si>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</si>
  <si>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</si>
  <si>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</si>
  <si>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</si>
  <si>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</si>
  <si>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</si>
  <si>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</si>
  <si>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</si>
  <si>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</si>
  <si>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</si>
  <si>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</si>
  <si>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</si>
  <si>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</si>
  <si>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</si>
  <si>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</si>
  <si>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</si>
  <si>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</si>
  <si>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</si>
  <si>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</si>
  <si>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</si>
  <si>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</si>
  <si>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</si>
  <si>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</si>
  <si>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</si>
  <si>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</si>
  <si>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</si>
  <si>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</si>
  <si>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</si>
  <si>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</si>
  <si>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</si>
  <si>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</si>
  <si>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</si>
  <si>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</si>
  <si>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</si>
  <si>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</si>
  <si>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</si>
  <si>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</si>
  <si>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</si>
  <si>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</si>
  <si>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</si>
  <si>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</si>
  <si>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</si>
  <si>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</si>
  <si>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</si>
  <si>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</si>
  <si>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</si>
  <si>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</si>
  <si>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</si>
  <si>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</si>
  <si>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</si>
  <si>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</si>
  <si>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</si>
  <si>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</si>
  <si>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</si>
  <si>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</si>
  <si>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</si>
  <si>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</si>
  <si>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</si>
  <si>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</si>
  <si>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</si>
  <si>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</si>
  <si>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</si>
  <si>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</si>
  <si>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</si>
  <si>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</si>
  <si>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</si>
  <si>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</si>
  <si>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</si>
  <si>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</si>
  <si>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</si>
  <si>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</si>
  <si>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</si>
  <si>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</si>
  <si>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</si>
  <si>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</si>
  <si>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</si>
  <si>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</si>
  <si>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</si>
  <si>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</si>
  <si>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</si>
  <si>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</si>
  <si>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</si>
  <si>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</si>
  <si>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</si>
  <si>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</si>
  <si>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</si>
  <si>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</si>
  <si>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</si>
  <si>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</si>
  <si>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</si>
  <si>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</si>
  <si>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</si>
  <si>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</si>
  <si>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</si>
  <si>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</si>
  <si>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</si>
  <si>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</si>
  <si>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</si>
  <si>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</si>
  <si>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</si>
  <si>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</si>
  <si>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</si>
  <si>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</si>
  <si>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</si>
  <si>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</si>
  <si>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</si>
  <si>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</si>
  <si>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</si>
  <si>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</si>
  <si>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</si>
  <si>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</si>
  <si>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</si>
  <si>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</si>
  <si>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</si>
  <si>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</si>
  <si>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</si>
  <si>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</si>
  <si>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</si>
  <si>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</si>
  <si>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</si>
  <si>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</si>
  <si>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</si>
  <si>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</si>
  <si>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</si>
  <si>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</si>
  <si>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</si>
  <si>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</si>
  <si>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</si>
  <si>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</si>
  <si>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</si>
  <si>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</si>
  <si>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</si>
  <si>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</si>
  <si>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</si>
  <si>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</si>
  <si>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</si>
  <si>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</si>
  <si>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</si>
  <si>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</si>
  <si>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</si>
  <si>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</si>
  <si>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</si>
  <si>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</si>
  <si>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</si>
  <si>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</si>
  <si>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</si>
  <si>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</si>
  <si>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</si>
  <si>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</si>
  <si>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</si>
  <si>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</si>
  <si>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</si>
  <si>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</si>
  <si>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</si>
  <si>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</si>
  <si>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</si>
  <si>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</si>
  <si>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</si>
  <si>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</si>
  <si>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</si>
  <si>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</si>
  <si>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</si>
  <si>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</si>
  <si>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</si>
  <si>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</si>
  <si>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</si>
  <si>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</si>
  <si>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</si>
  <si>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</si>
  <si>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</si>
  <si>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</si>
  <si>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</si>
  <si>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</si>
  <si>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</si>
  <si>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</si>
  <si>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</si>
  <si>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</si>
  <si>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</si>
  <si>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</si>
  <si>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</si>
  <si>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</si>
  <si>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</si>
  <si>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</si>
  <si>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</si>
  <si>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</si>
  <si>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</si>
  <si>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</si>
  <si>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</si>
  <si>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</si>
  <si>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</si>
  <si>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</si>
  <si>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</si>
  <si>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</si>
  <si>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</si>
  <si>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</si>
  <si>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</si>
  <si>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</si>
  <si>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</si>
  <si>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</si>
  <si>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</si>
  <si>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</si>
  <si>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</si>
  <si>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</si>
  <si>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</si>
  <si>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</si>
  <si>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</si>
  <si>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</si>
  <si>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</si>
  <si>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</si>
  <si>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</si>
  <si>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</si>
  <si>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</si>
  <si>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</si>
  <si>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</si>
  <si>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</si>
  <si>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</si>
  <si>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</si>
  <si>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</si>
  <si>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</si>
  <si>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</si>
  <si>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</si>
  <si>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</si>
  <si>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</si>
  <si>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</si>
  <si>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</si>
  <si>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</si>
  <si>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</si>
  <si>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</si>
  <si>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</si>
  <si>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</si>
  <si>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</si>
  <si>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</si>
  <si>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</si>
  <si>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</si>
  <si>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</si>
  <si>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</si>
  <si>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</si>
  <si>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</si>
  <si>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</si>
  <si>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</si>
  <si>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</si>
  <si>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</si>
  <si>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</si>
  <si>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</si>
  <si>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</si>
  <si>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</si>
  <si>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</si>
  <si>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</si>
  <si>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</si>
  <si>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</si>
  <si>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</si>
  <si>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</si>
  <si>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</si>
  <si>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</si>
  <si>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</si>
  <si>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</si>
  <si>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</si>
  <si>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</si>
  <si>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</si>
  <si>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</si>
  <si>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</si>
  <si>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</si>
  <si>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</si>
  <si>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</si>
  <si>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</si>
  <si>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</si>
  <si>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</si>
  <si>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</si>
  <si>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</si>
  <si>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</si>
  <si>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</si>
  <si>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</si>
  <si>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</si>
  <si>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</si>
  <si>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</si>
  <si>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</si>
  <si>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</si>
  <si>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</si>
  <si>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</si>
  <si>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</si>
  <si>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</si>
  <si>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</si>
  <si>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</si>
  <si>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</si>
  <si>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</si>
  <si>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</si>
  <si>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</si>
  <si>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</si>
  <si>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</si>
  <si>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</si>
  <si>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</si>
  <si>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</si>
  <si>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</si>
  <si>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</si>
  <si>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</si>
  <si>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</si>
  <si>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</si>
  <si>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</si>
  <si>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</si>
  <si>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</si>
  <si>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</si>
  <si>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</si>
  <si>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</si>
  <si>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</si>
  <si>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</si>
  <si>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</si>
  <si>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</si>
  <si>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</si>
  <si>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</si>
  <si>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</si>
  <si>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</si>
  <si>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</si>
  <si>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</si>
  <si>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</si>
  <si>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</si>
  <si>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</si>
  <si>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</si>
  <si>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</si>
  <si>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</si>
  <si>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</si>
  <si>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</si>
  <si>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</si>
  <si>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</si>
  <si>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</si>
  <si>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</si>
  <si>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</si>
  <si>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</si>
  <si>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</si>
  <si>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</si>
  <si>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</si>
  <si>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</si>
  <si>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</si>
  <si>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</si>
  <si>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</si>
  <si>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</si>
  <si>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</si>
  <si>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</si>
  <si>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</si>
  <si>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</si>
  <si>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</si>
  <si>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</si>
  <si>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</si>
  <si>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</si>
  <si>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</si>
  <si>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</si>
  <si>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</si>
  <si>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</si>
  <si>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</si>
  <si>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</si>
  <si>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</si>
  <si>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</si>
  <si>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</si>
  <si>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</si>
  <si>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</si>
  <si>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</si>
  <si>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</si>
  <si>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</si>
  <si>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</si>
  <si>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</si>
  <si>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</si>
  <si>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</si>
  <si>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</si>
  <si>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</si>
  <si>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</si>
  <si>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</si>
  <si>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</si>
  <si>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</si>
  <si>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</si>
  <si>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</si>
  <si>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</si>
  <si>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</si>
  <si>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</si>
  <si>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</si>
  <si>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</si>
  <si>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</si>
  <si>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</si>
  <si>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</si>
  <si>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</si>
  <si>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</si>
  <si>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</si>
  <si>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</si>
  <si>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</si>
  <si>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</si>
  <si>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</si>
  <si>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</si>
  <si>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</si>
  <si>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</si>
  <si>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</si>
  <si>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</si>
  <si>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</si>
  <si>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</si>
  <si>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</si>
  <si>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</si>
  <si>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</si>
  <si>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</si>
  <si>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</si>
  <si>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</si>
  <si>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</si>
  <si>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</si>
  <si>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</si>
  <si>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</si>
  <si>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</si>
  <si>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</si>
  <si>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</si>
  <si>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</si>
  <si>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</si>
  <si>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</si>
  <si>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</si>
  <si>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</si>
  <si>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</si>
  <si>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</si>
  <si>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</si>
  <si>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</si>
  <si>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</si>
  <si>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</si>
  <si>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</si>
  <si>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</si>
  <si>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</si>
  <si>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</si>
  <si>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</si>
  <si>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</si>
  <si>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</si>
  <si>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</si>
  <si>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</si>
  <si>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</si>
  <si>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</si>
  <si>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</si>
  <si>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</si>
  <si>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</si>
  <si>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</si>
  <si>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</si>
  <si>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</si>
  <si>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</si>
  <si>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</si>
  <si>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</si>
  <si>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</si>
  <si>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</si>
  <si>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</si>
  <si>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</si>
  <si>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</si>
  <si>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</si>
  <si>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</si>
  <si>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</si>
  <si>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</si>
  <si>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</si>
  <si>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</si>
  <si>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</si>
  <si>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</si>
  <si>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</si>
  <si>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</si>
  <si>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</si>
  <si>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</si>
  <si>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</si>
  <si>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</si>
  <si>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</si>
  <si>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</si>
  <si>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</si>
  <si>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</si>
  <si>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</si>
  <si>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</si>
  <si>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</si>
  <si>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</si>
  <si>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</si>
  <si>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</si>
  <si>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</si>
  <si>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</si>
  <si>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</si>
  <si>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</si>
  <si>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</si>
  <si>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</si>
  <si>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</si>
  <si>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</si>
  <si>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</si>
  <si>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</si>
  <si>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</si>
  <si>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</si>
  <si>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</si>
  <si>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</si>
  <si>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</si>
  <si>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</si>
  <si>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</si>
  <si>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</si>
  <si>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</si>
  <si>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</si>
  <si>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</si>
  <si>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</si>
  <si>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</si>
  <si>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</si>
  <si>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</si>
  <si>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</si>
  <si>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</si>
  <si>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</si>
  <si>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</si>
  <si>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</si>
  <si>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</si>
  <si>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</si>
  <si>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</si>
  <si>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</si>
  <si>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</si>
  <si>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</si>
  <si>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</si>
  <si>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</si>
  <si>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</si>
  <si>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</si>
  <si>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</si>
  <si>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</si>
  <si>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</si>
  <si>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</si>
  <si>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</si>
  <si>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</si>
  <si>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</si>
  <si>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</si>
  <si>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</si>
  <si>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</si>
  <si>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</si>
  <si>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</si>
  <si>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</si>
  <si>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</si>
  <si>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</si>
  <si>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</si>
  <si>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</si>
  <si>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</si>
  <si>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</si>
  <si>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</si>
  <si>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</si>
  <si>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</si>
  <si>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</si>
  <si>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</si>
  <si>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</si>
  <si>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</si>
  <si>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</si>
  <si>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</si>
  <si>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</si>
  <si>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</si>
  <si>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</si>
  <si>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</si>
  <si>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</si>
  <si>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</si>
  <si>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</si>
  <si>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</si>
  <si>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</si>
  <si>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</si>
  <si>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</si>
  <si>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</si>
  <si>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</si>
  <si>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</si>
  <si>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</si>
  <si>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</si>
  <si>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</si>
  <si>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</si>
  <si>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</si>
  <si>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</si>
  <si>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</si>
  <si>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</si>
  <si>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</si>
  <si>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</si>
  <si>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</si>
  <si>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</si>
  <si>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</si>
  <si>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</si>
  <si>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</si>
  <si>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</si>
  <si>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</si>
  <si>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</si>
  <si>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</si>
  <si>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</si>
  <si>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</si>
  <si>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</si>
  <si>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</si>
  <si>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</si>
  <si>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</si>
  <si>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</si>
  <si>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</si>
  <si>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</si>
  <si>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</si>
  <si>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</si>
  <si>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</si>
  <si>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</si>
  <si>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</si>
  <si>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</si>
  <si>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</si>
  <si>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</si>
  <si>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</si>
  <si>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</si>
  <si>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</si>
  <si>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</si>
  <si>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</si>
  <si>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</si>
  <si>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</si>
  <si>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</si>
  <si>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</si>
  <si>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</si>
  <si>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</si>
  <si>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</si>
  <si>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</si>
  <si>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</si>
  <si>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</si>
  <si>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</si>
  <si>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</si>
  <si>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</si>
  <si>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</si>
  <si>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</si>
  <si>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</si>
  <si>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</si>
  <si>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</si>
  <si>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</si>
  <si>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</si>
  <si>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</si>
  <si>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</si>
  <si>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</si>
  <si>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</si>
  <si>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</si>
  <si>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</si>
  <si>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</si>
  <si>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</si>
  <si>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</si>
  <si>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</si>
  <si>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</si>
  <si>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</si>
  <si>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</si>
  <si>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</si>
  <si>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</si>
  <si>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</si>
  <si>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</si>
  <si>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</si>
  <si>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</si>
  <si>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</si>
  <si>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</si>
  <si>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</si>
  <si>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</si>
  <si>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</si>
  <si>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</si>
  <si>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</si>
  <si>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</si>
  <si>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</si>
  <si>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</si>
  <si>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</si>
  <si>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</si>
  <si>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</si>
  <si>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</si>
  <si>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</si>
  <si>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</si>
  <si>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</si>
  <si>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</si>
  <si>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</si>
  <si>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</si>
  <si>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</si>
  <si>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</si>
  <si>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</si>
  <si>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</si>
  <si>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</si>
  <si>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</si>
  <si>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</si>
  <si>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</si>
  <si>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</si>
  <si>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</si>
  <si>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</si>
  <si>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</si>
  <si>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</si>
  <si>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</si>
  <si>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</si>
  <si>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</si>
  <si>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</si>
  <si>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</si>
  <si>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</si>
  <si>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</si>
  <si>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</si>
  <si>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</si>
  <si>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</si>
  <si>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</si>
  <si>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</si>
  <si>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</si>
  <si>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</si>
  <si>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</si>
  <si>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</si>
  <si>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</si>
  <si>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</si>
  <si>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</si>
  <si>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</si>
  <si>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</si>
  <si>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</si>
  <si>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</si>
  <si>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</si>
  <si>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</si>
  <si>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</si>
  <si>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</si>
  <si>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</si>
  <si>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</si>
  <si>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</si>
  <si>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</si>
  <si>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</si>
  <si>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</si>
  <si>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</si>
  <si>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</si>
  <si>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</si>
  <si>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</si>
  <si>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</si>
  <si>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</si>
  <si>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</si>
  <si>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</si>
  <si>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</si>
  <si>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</si>
  <si>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</si>
  <si>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</si>
  <si>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</si>
  <si>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</si>
  <si>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</si>
  <si>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</si>
  <si>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</si>
  <si>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</si>
  <si>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</si>
  <si>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</si>
  <si>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</si>
  <si>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</si>
  <si>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</si>
  <si>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</si>
  <si>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</si>
  <si>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</si>
  <si>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</si>
  <si>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</si>
  <si>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</si>
  <si>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</si>
  <si>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</si>
  <si>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</si>
  <si>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</si>
  <si>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</si>
  <si>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</si>
  <si>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</si>
  <si>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</si>
  <si>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</si>
  <si>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</si>
  <si>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</si>
  <si>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</si>
  <si>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</si>
  <si>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</si>
  <si>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</si>
  <si>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</si>
  <si>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</si>
  <si>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</si>
  <si>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</si>
  <si>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</si>
  <si>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</si>
  <si>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</si>
  <si>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</si>
  <si>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</si>
  <si>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</si>
  <si>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</si>
  <si>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</si>
  <si>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</si>
  <si>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</si>
  <si>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</si>
  <si>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</si>
  <si>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</si>
  <si>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</si>
  <si>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</si>
  <si>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</si>
  <si>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</si>
  <si>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</si>
  <si>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</si>
  <si>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</si>
  <si>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</si>
  <si>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</si>
  <si>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</si>
  <si>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</si>
  <si>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</si>
  <si>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</si>
  <si>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</si>
  <si>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</si>
  <si>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</si>
  <si>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</si>
  <si>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</si>
  <si>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</si>
  <si>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</si>
  <si>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</si>
  <si>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</si>
  <si>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</si>
  <si>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</si>
  <si>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</si>
  <si>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</si>
  <si>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</si>
  <si>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</si>
  <si>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</si>
  <si>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</si>
  <si>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</si>
  <si>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</si>
  <si>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</si>
  <si>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</si>
  <si>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</si>
  <si>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</si>
  <si>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</si>
  <si>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</si>
  <si>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</si>
  <si>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</si>
  <si>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</si>
  <si>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</si>
  <si>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</si>
  <si>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</si>
  <si>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</si>
  <si>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</si>
  <si>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</si>
  <si>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</si>
  <si>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</si>
  <si>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</si>
  <si>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</si>
  <si>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</si>
  <si>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</si>
  <si>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</si>
  <si>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</si>
  <si>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</si>
  <si>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</si>
  <si>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</si>
  <si>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</si>
  <si>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</si>
  <si>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</si>
  <si>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</si>
  <si>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</si>
  <si>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</si>
  <si>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</si>
  <si>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</si>
  <si>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</si>
  <si>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</si>
  <si>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</si>
  <si>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</si>
  <si>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</si>
  <si>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</si>
  <si>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</si>
  <si>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</si>
  <si>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</si>
  <si>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</si>
  <si>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</si>
  <si>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</si>
  <si>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</si>
  <si>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</si>
  <si>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</si>
  <si>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</si>
  <si>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</si>
  <si>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</si>
  <si>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</si>
  <si>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</si>
  <si>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</si>
  <si>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</si>
  <si>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</si>
  <si>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</si>
  <si>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</si>
  <si>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</si>
  <si>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</si>
  <si>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</si>
  <si>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</si>
  <si>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</si>
  <si>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</si>
  <si>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</si>
  <si>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</si>
  <si>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</si>
  <si>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</si>
  <si>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</si>
  <si>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</si>
  <si>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</si>
  <si>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</si>
  <si>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</si>
  <si>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</si>
  <si>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</si>
  <si>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</si>
  <si>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</si>
  <si>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</si>
  <si>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</si>
  <si>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</si>
  <si>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</si>
  <si>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</si>
  <si>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</si>
  <si>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</si>
  <si>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</si>
  <si>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</si>
  <si>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</si>
  <si>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</si>
  <si>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</si>
  <si>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</si>
  <si>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</si>
  <si>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</si>
  <si>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</si>
  <si>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</si>
  <si>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</si>
  <si>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</si>
  <si>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</si>
  <si>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</si>
  <si>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</si>
  <si>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</si>
  <si>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</si>
  <si>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</si>
  <si>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</si>
  <si>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</si>
  <si>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</si>
  <si>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</si>
  <si>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</si>
  <si>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</si>
  <si>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</si>
  <si>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</si>
  <si>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</si>
  <si>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</si>
  <si>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</si>
  <si>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</si>
  <si>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</si>
  <si>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</si>
  <si>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</si>
  <si>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</si>
  <si>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</si>
  <si>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</si>
  <si>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</si>
  <si>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</si>
  <si>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</si>
  <si>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</si>
  <si>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</si>
  <si>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</si>
  <si>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</si>
  <si>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</si>
  <si>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</si>
  <si>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</si>
  <si>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</si>
  <si>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</si>
  <si>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</si>
  <si>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</si>
  <si>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</si>
  <si>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</si>
  <si>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</si>
  <si>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</si>
  <si>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</si>
  <si>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</si>
  <si>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</si>
  <si>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</si>
  <si>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</si>
  <si>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</si>
  <si>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</si>
  <si>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</si>
  <si>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</si>
  <si>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</si>
  <si>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</si>
  <si>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</si>
  <si>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</si>
  <si>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</si>
  <si>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</si>
  <si>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</si>
  <si>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</si>
  <si>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</si>
  <si>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</si>
  <si>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</si>
  <si>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</si>
  <si>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</si>
  <si>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</si>
  <si>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</si>
  <si>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</si>
  <si>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</si>
  <si>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</si>
  <si>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</si>
  <si>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</si>
  <si>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</si>
  <si>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</si>
  <si>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</si>
  <si>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</si>
  <si>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</si>
  <si>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</si>
  <si>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</si>
  <si>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</si>
  <si>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</si>
  <si>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</si>
  <si>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</si>
  <si>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</si>
  <si>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</si>
  <si>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</si>
  <si>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</si>
  <si>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</si>
  <si>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</si>
  <si>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</si>
  <si>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</si>
  <si>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</si>
  <si>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</si>
  <si>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</si>
  <si>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</si>
  <si>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</si>
  <si>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</si>
  <si>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</si>
  <si>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</si>
  <si>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</si>
  <si>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</si>
  <si>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</si>
  <si>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</si>
  <si>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</si>
  <si>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</si>
  <si>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</si>
  <si>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</si>
  <si>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</si>
  <si>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</si>
  <si>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</si>
  <si>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</si>
  <si>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</si>
  <si>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</si>
  <si>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</si>
  <si>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</si>
  <si>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</si>
  <si>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</si>
  <si>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</si>
  <si>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</si>
  <si>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</si>
  <si>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</si>
  <si>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</si>
  <si>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</si>
  <si>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</si>
  <si>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</si>
  <si>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</si>
  <si>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</si>
  <si>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</si>
  <si>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</si>
  <si>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</si>
  <si>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</si>
  <si>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</si>
  <si>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</si>
  <si>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</si>
  <si>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</si>
  <si>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</si>
  <si>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</si>
  <si>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</si>
  <si>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</si>
  <si>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</si>
  <si>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</si>
  <si>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</si>
  <si>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</si>
  <si>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</si>
  <si>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</si>
  <si>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</si>
  <si>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</si>
  <si>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</si>
  <si>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</si>
  <si>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</si>
  <si>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</si>
  <si>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</si>
  <si>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</si>
  <si>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</si>
  <si>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</si>
  <si>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</si>
  <si>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</si>
  <si>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</si>
  <si>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</si>
  <si>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</si>
  <si>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</si>
  <si>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</si>
  <si>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</si>
  <si>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</si>
  <si>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</si>
  <si>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</si>
  <si>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</si>
  <si>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</si>
  <si>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</si>
  <si>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</si>
  <si>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</si>
  <si>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</si>
  <si>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</si>
  <si>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</si>
  <si>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</si>
  <si>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</si>
  <si>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</si>
  <si>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</si>
  <si>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</si>
  <si>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</si>
  <si>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</si>
  <si>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</si>
  <si>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</si>
  <si>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</si>
  <si>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</si>
  <si>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</si>
  <si>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</si>
  <si>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</si>
  <si>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</si>
  <si>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</si>
  <si>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</si>
  <si>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</si>
  <si>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</si>
  <si>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</si>
  <si>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</si>
  <si>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</si>
  <si>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</si>
  <si>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</si>
  <si>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</si>
  <si>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</si>
  <si>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</si>
  <si>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</si>
  <si>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</si>
  <si>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</si>
  <si>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</si>
  <si>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</si>
  <si>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</si>
  <si>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</si>
  <si>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</si>
  <si>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</si>
  <si>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</si>
  <si>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</si>
  <si>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</si>
  <si>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</si>
  <si>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</si>
  <si>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</si>
  <si>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</si>
  <si>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</si>
  <si>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</si>
  <si>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</si>
  <si>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</si>
  <si>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</si>
  <si>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</si>
  <si>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</si>
  <si>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</si>
  <si>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</si>
  <si>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</si>
  <si>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</si>
  <si>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</si>
  <si>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</si>
  <si>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</si>
  <si>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</si>
  <si>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</si>
  <si>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</si>
  <si>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</si>
  <si>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</si>
  <si>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</si>
  <si>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</si>
  <si>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</si>
  <si>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</si>
  <si>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</si>
  <si>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</si>
  <si>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</si>
  <si>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</si>
  <si>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</si>
  <si>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</si>
  <si>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</si>
  <si>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</si>
  <si>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</si>
  <si>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</si>
  <si>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</si>
  <si>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</si>
  <si>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</si>
  <si>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</si>
  <si>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</si>
  <si>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</si>
  <si>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</si>
  <si>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</si>
  <si>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</si>
  <si>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</si>
  <si>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</si>
  <si>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</si>
  <si>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</si>
  <si>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</si>
  <si>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</si>
  <si>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</si>
  <si>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</si>
  <si>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</si>
  <si>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</si>
  <si>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</si>
  <si>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</si>
  <si>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</si>
  <si>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</si>
  <si>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</si>
  <si>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</si>
  <si>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</si>
  <si>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</si>
  <si>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</si>
  <si>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</si>
  <si>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</si>
  <si>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</si>
  <si>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</si>
  <si>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</si>
  <si>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</si>
  <si>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</si>
  <si>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</si>
  <si>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</si>
  <si>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</si>
  <si>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</si>
  <si>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</si>
  <si>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</si>
  <si>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</si>
  <si>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</si>
  <si>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</si>
  <si>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</si>
  <si>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</si>
  <si>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</si>
  <si>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</si>
  <si>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</si>
  <si>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</si>
  <si>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</si>
  <si>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</si>
  <si>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</si>
  <si>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</si>
  <si>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</si>
  <si>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</si>
  <si>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</si>
  <si>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</si>
  <si>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</si>
  <si>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</si>
  <si>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</si>
  <si>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</si>
  <si>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</si>
  <si>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</si>
  <si>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</si>
  <si>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</si>
  <si>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</si>
  <si>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</si>
  <si>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</si>
  <si>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</si>
  <si>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</si>
  <si>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</si>
  <si>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</si>
  <si>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</si>
  <si>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</si>
  <si>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</si>
  <si>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</si>
  <si>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</si>
  <si>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</si>
  <si>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</si>
  <si>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</si>
  <si>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</si>
  <si>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</si>
  <si>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</si>
  <si>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</si>
  <si>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</si>
  <si>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</si>
  <si>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</si>
  <si>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</si>
  <si>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</si>
  <si>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</si>
  <si>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</si>
  <si>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</si>
  <si>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</si>
  <si>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</si>
  <si>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</si>
  <si>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</si>
  <si>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</si>
  <si>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</si>
  <si>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</si>
  <si>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</si>
  <si>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</si>
  <si>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</si>
  <si>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</si>
  <si>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</si>
  <si>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</si>
  <si>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</si>
  <si>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</si>
  <si>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</si>
  <si>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</si>
  <si>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</si>
  <si>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</si>
  <si>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</si>
  <si>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</si>
  <si>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</si>
  <si>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</si>
  <si>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</si>
  <si>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</si>
  <si>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</si>
  <si>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</si>
  <si>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</si>
  <si>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</si>
  <si>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</si>
  <si>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</si>
  <si>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</si>
  <si>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</si>
  <si>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</si>
  <si>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</si>
  <si>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</si>
  <si>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</si>
  <si>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</si>
  <si>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</si>
  <si>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</si>
  <si>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</si>
  <si>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</si>
  <si>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</si>
  <si>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</si>
  <si>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</si>
  <si>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</si>
  <si>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</si>
  <si>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</si>
  <si>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</si>
  <si>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</si>
  <si>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</si>
  <si>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</si>
  <si>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</si>
  <si>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</si>
  <si>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</si>
  <si>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</si>
  <si>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</si>
  <si>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</si>
  <si>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</si>
  <si>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</si>
  <si>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</si>
  <si>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</si>
  <si>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</si>
  <si>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</si>
  <si>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</si>
  <si>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</si>
  <si>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</si>
  <si>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</si>
  <si>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</si>
  <si>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</si>
  <si>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</si>
  <si>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</si>
  <si>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</si>
  <si>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</si>
  <si>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</si>
  <si>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</si>
  <si>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</si>
  <si>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</si>
  <si>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</si>
  <si>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</si>
  <si>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</si>
  <si>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</si>
  <si>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</si>
  <si>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</si>
  <si>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</si>
  <si>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</si>
  <si>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</si>
  <si>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</si>
  <si>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</si>
  <si>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</si>
  <si>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</si>
  <si>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</si>
  <si>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</si>
  <si>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</si>
  <si>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</si>
  <si>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</si>
  <si>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</si>
  <si>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</si>
  <si>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</si>
  <si>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</si>
  <si>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</si>
  <si>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</si>
  <si>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</si>
  <si>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</si>
  <si>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</si>
  <si>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</si>
  <si>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</si>
  <si>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</si>
  <si>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</si>
  <si>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</si>
  <si>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</si>
  <si>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</si>
  <si>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</si>
  <si>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</si>
  <si>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</si>
  <si>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</si>
  <si>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</si>
  <si>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</si>
  <si>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</si>
  <si>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</si>
  <si>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</si>
  <si>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</si>
  <si>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</si>
  <si>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</si>
  <si>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</si>
  <si>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</si>
  <si>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</si>
  <si>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</si>
  <si>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</si>
  <si>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</si>
  <si>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</si>
  <si>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</si>
  <si>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</si>
  <si>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</si>
  <si>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</si>
  <si>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</si>
  <si>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</si>
  <si>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</si>
  <si>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</si>
  <si>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</si>
  <si>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</si>
  <si>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</si>
  <si>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</si>
  <si>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</si>
  <si>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</si>
  <si>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</si>
  <si>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</si>
  <si>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</si>
  <si>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</si>
  <si>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</si>
  <si>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</si>
  <si>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</si>
  <si>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</si>
  <si>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</si>
  <si>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</si>
  <si>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</si>
  <si>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</si>
  <si>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</si>
  <si>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</si>
  <si>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</si>
  <si>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</si>
  <si>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</si>
  <si>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</si>
  <si>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</si>
  <si>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</si>
  <si>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</si>
  <si>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</si>
  <si>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</si>
  <si>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</si>
  <si>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</si>
  <si>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</si>
  <si>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</si>
  <si>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</si>
  <si>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</si>
  <si>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</si>
  <si>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</si>
  <si>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</si>
  <si>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</si>
  <si>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</si>
  <si>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</si>
  <si>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</si>
  <si>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</si>
  <si>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</si>
  <si>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</si>
  <si>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</si>
  <si>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</si>
  <si>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</si>
  <si>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</si>
  <si>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</si>
  <si>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</si>
  <si>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</si>
  <si>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</si>
  <si>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</si>
  <si>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</si>
  <si>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</si>
  <si>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</si>
  <si>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</si>
  <si>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</si>
  <si>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</si>
  <si>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</si>
  <si>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</si>
  <si>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</si>
  <si>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</si>
  <si>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</si>
  <si>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</si>
  <si>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</si>
  <si>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</si>
  <si>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</si>
  <si>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</si>
  <si>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</si>
  <si>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</si>
  <si>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</si>
  <si>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</si>
  <si>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</si>
  <si>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</si>
  <si>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</si>
  <si>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</si>
  <si>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</si>
  <si>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</si>
  <si>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</si>
  <si>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</si>
  <si>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</si>
  <si>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</si>
  <si>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</si>
  <si>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</si>
  <si>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</si>
  <si>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</si>
  <si>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</si>
  <si>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</si>
  <si>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</si>
  <si>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</si>
  <si>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</si>
  <si>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</si>
  <si>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</si>
  <si>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</si>
  <si>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</si>
  <si>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</si>
  <si>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</si>
  <si>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</si>
  <si>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</si>
  <si>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</si>
  <si>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</si>
  <si>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</si>
  <si>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</si>
  <si>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</si>
  <si>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</si>
  <si>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</si>
  <si>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</si>
  <si>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</si>
  <si>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</si>
  <si>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</si>
  <si>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</si>
  <si>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</si>
  <si>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</si>
  <si>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</si>
  <si>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</si>
  <si>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</si>
  <si>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</si>
  <si>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</si>
  <si>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</si>
  <si>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</si>
  <si>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</si>
  <si>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</si>
  <si>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</si>
  <si>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</si>
  <si>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</si>
  <si>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</si>
  <si>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</si>
  <si>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</si>
  <si>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</si>
  <si>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</si>
  <si>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</si>
  <si>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</si>
  <si>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</si>
  <si>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</si>
  <si>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</si>
  <si>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</si>
  <si>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</si>
  <si>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</si>
  <si>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</si>
  <si>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</si>
  <si>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</si>
  <si>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</si>
  <si>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</si>
  <si>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</si>
  <si>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</si>
  <si>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</si>
  <si>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</si>
  <si>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</si>
  <si>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</si>
  <si>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</si>
  <si>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</si>
  <si>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</si>
  <si>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</si>
  <si>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</si>
  <si>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</si>
  <si>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</si>
  <si>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</si>
  <si>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</si>
  <si>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</si>
  <si>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</si>
  <si>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</si>
  <si>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</si>
  <si>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</si>
  <si>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</si>
  <si>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</si>
  <si>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</si>
  <si>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</si>
  <si>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</si>
  <si>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</si>
  <si>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</si>
  <si>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</si>
  <si>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</si>
  <si>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</si>
  <si>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</si>
  <si>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</si>
  <si>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</si>
  <si>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</si>
  <si>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</si>
  <si>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</si>
  <si>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</si>
  <si>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</si>
  <si>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</si>
  <si>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</si>
  <si>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</si>
  <si>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</si>
  <si>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</si>
  <si>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</si>
  <si>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</si>
  <si>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</si>
  <si>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</si>
  <si>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</si>
  <si>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</si>
  <si>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</si>
  <si>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</si>
  <si>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</si>
  <si>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</si>
  <si>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</si>
  <si>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</si>
  <si>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</si>
  <si>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</si>
  <si>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</si>
  <si>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</si>
  <si>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</si>
  <si>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</si>
  <si>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</si>
  <si>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</si>
  <si>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</si>
  <si>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</si>
  <si>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</si>
  <si>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</si>
  <si>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</si>
  <si>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</si>
  <si>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</si>
  <si>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</si>
  <si>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</si>
  <si>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</si>
  <si>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</si>
  <si>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</si>
  <si>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</si>
  <si>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</si>
  <si>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</si>
  <si>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</si>
  <si>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</si>
  <si>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</si>
  <si>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</si>
  <si>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</si>
  <si>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</si>
  <si>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</si>
  <si>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</si>
  <si>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</si>
  <si>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</si>
  <si>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</si>
  <si>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</si>
  <si>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</si>
  <si>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</si>
  <si>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</si>
  <si>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</si>
  <si>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</si>
  <si>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</si>
  <si>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</si>
  <si>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</si>
  <si>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</si>
  <si>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</si>
  <si>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</si>
  <si>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</si>
  <si>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</si>
  <si>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</si>
  <si>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</si>
  <si>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</si>
  <si>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</si>
  <si>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</si>
  <si>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</si>
  <si>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</si>
  <si>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</si>
  <si>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</si>
  <si>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</si>
  <si>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</si>
  <si>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</si>
  <si>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</si>
  <si>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</si>
  <si>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</si>
  <si>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</si>
  <si>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</si>
  <si>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</si>
  <si>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</si>
  <si>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</si>
  <si>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</si>
  <si>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</si>
  <si>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</si>
  <si>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</si>
  <si>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</si>
  <si>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</si>
  <si>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</si>
  <si>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</si>
  <si>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</si>
  <si>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</si>
  <si>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</si>
  <si>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</si>
  <si>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</si>
  <si>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</si>
  <si>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</si>
  <si>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</si>
  <si>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</si>
  <si>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</si>
  <si>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</si>
  <si>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</si>
  <si>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</si>
  <si>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</si>
  <si>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</si>
  <si>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</si>
  <si>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</si>
  <si>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</si>
  <si>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</si>
  <si>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</si>
  <si>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</si>
  <si>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</si>
  <si>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</si>
  <si>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</si>
  <si>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</si>
  <si>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</si>
  <si>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</si>
  <si>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</si>
  <si>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</si>
  <si>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</si>
  <si>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</si>
  <si>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</si>
  <si>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</si>
  <si>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</si>
  <si>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</si>
  <si>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</si>
  <si>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</si>
  <si>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</si>
  <si>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</si>
  <si>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</si>
  <si>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</si>
  <si>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</si>
  <si>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</si>
  <si>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</si>
  <si>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</si>
  <si>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</si>
  <si>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</si>
  <si>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</si>
  <si>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</si>
  <si>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</si>
  <si>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</si>
  <si>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</si>
  <si>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</si>
  <si>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</si>
  <si>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</si>
  <si>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</si>
  <si>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</si>
  <si>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</si>
  <si>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</si>
  <si>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</si>
  <si>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</si>
  <si>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</si>
  <si>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</si>
  <si>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</si>
  <si>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</si>
  <si>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</si>
  <si>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</si>
  <si>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</si>
  <si>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</si>
  <si>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</si>
  <si>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</si>
  <si>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</si>
  <si>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</si>
  <si>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</si>
  <si>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</si>
  <si>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</si>
  <si>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</si>
  <si>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</si>
  <si>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</si>
  <si>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</si>
  <si>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</si>
  <si>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</si>
  <si>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</si>
  <si>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</si>
  <si>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</si>
  <si>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</si>
  <si>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</si>
  <si>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</si>
  <si>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</si>
  <si>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</si>
  <si>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</si>
  <si>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</si>
  <si>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</si>
  <si>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</si>
  <si>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</si>
  <si>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</si>
  <si>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</si>
  <si>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</si>
  <si>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</si>
  <si>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</si>
  <si>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</si>
  <si>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</si>
  <si>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</si>
  <si>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</si>
  <si>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</si>
  <si>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</si>
  <si>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</si>
  <si>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</si>
  <si>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</si>
  <si>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</si>
  <si>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</si>
  <si>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</si>
  <si>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</si>
  <si>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</si>
  <si>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</si>
  <si>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</si>
  <si>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</si>
  <si>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</si>
  <si>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</si>
  <si>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</si>
  <si>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</si>
  <si>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</si>
  <si>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</si>
  <si>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</si>
  <si>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</si>
  <si>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</si>
  <si>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</si>
  <si>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</si>
  <si>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</si>
  <si>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</si>
  <si>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</si>
  <si>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</si>
  <si>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</si>
  <si>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</si>
  <si>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</si>
  <si>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</si>
  <si>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</si>
  <si>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</si>
  <si>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</si>
  <si>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</si>
  <si>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</si>
  <si>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</si>
  <si>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</si>
  <si>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</si>
  <si>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</si>
  <si>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</si>
  <si>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</si>
  <si>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</si>
  <si>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</si>
  <si>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</si>
  <si>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</si>
  <si>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</si>
  <si>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</si>
  <si>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</si>
  <si>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</si>
  <si>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</si>
  <si>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</si>
  <si>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</si>
  <si>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</si>
  <si>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</si>
  <si>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</si>
  <si>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</si>
  <si>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</si>
  <si>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</si>
  <si>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</si>
  <si>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</si>
  <si>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</si>
  <si>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</si>
  <si>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</si>
  <si>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</si>
  <si>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</si>
  <si>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</si>
  <si>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</si>
  <si>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</si>
  <si>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</si>
  <si>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</si>
  <si>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</si>
  <si>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</si>
  <si>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</si>
  <si>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</si>
  <si>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</si>
  <si>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</si>
  <si>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</si>
  <si>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</si>
  <si>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</si>
  <si>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</si>
  <si>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</si>
  <si>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</si>
  <si>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</si>
  <si>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</si>
  <si>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</si>
  <si>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</si>
  <si>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</si>
  <si>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</si>
  <si>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</si>
  <si>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</si>
  <si>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</si>
  <si>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</si>
  <si>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</si>
  <si>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</si>
  <si>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</si>
  <si>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</si>
  <si>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</si>
  <si>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</si>
  <si>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</si>
  <si>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</si>
  <si>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</si>
  <si>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</si>
  <si>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</si>
  <si>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</si>
  <si>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</si>
  <si>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</si>
  <si>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</si>
  <si>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</si>
  <si>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</si>
  <si>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</si>
  <si>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</si>
  <si>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</si>
  <si>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</si>
  <si>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</si>
  <si>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</si>
  <si>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</si>
  <si>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</si>
  <si>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</si>
  <si>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</si>
  <si>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</si>
  <si>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</si>
  <si>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</si>
  <si>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</si>
  <si>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</si>
  <si>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</si>
  <si>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</si>
  <si>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</si>
  <si>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</si>
  <si>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</si>
  <si>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</si>
  <si>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</si>
  <si>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</si>
  <si>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</si>
  <si>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</si>
  <si>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</si>
  <si>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</si>
  <si>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</si>
  <si>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</si>
  <si>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</si>
  <si>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</si>
  <si>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</si>
  <si>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</si>
  <si>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</si>
  <si>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</si>
  <si>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</si>
  <si>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</si>
  <si>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</si>
  <si>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</si>
  <si>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</si>
  <si>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</si>
  <si>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</si>
  <si>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</si>
  <si>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</si>
  <si>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</si>
  <si>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</si>
  <si>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</si>
  <si>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</si>
  <si>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</si>
  <si>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</si>
  <si>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</si>
  <si>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</si>
  <si>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</si>
  <si>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</si>
  <si>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</si>
  <si>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</si>
  <si>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</si>
  <si>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</si>
  <si>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</si>
  <si>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</si>
  <si>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</si>
  <si>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</si>
  <si>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</si>
  <si>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</si>
  <si>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</si>
  <si>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</si>
  <si>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</si>
  <si>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</si>
  <si>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</si>
  <si>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</si>
  <si>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</si>
  <si>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</si>
  <si>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</si>
  <si>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</si>
  <si>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</si>
  <si>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</si>
  <si>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</si>
  <si>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</si>
  <si>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</si>
  <si>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</si>
  <si>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</si>
  <si>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</si>
  <si>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</si>
  <si>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</si>
  <si>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</si>
  <si>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</si>
  <si>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</si>
  <si>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</si>
  <si>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</si>
  <si>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</si>
  <si>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</si>
  <si>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</si>
  <si>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</si>
  <si>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</si>
  <si>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</si>
  <si>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</si>
  <si>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</si>
  <si>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</si>
  <si>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</si>
  <si>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</si>
  <si>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</si>
  <si>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</si>
  <si>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</si>
  <si>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</si>
  <si>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</si>
  <si>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</si>
  <si>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</si>
  <si>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</si>
  <si>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</si>
  <si>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</si>
  <si>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</si>
  <si>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</si>
  <si>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</si>
  <si>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</si>
  <si>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</si>
  <si>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</si>
  <si>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</si>
  <si>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</si>
  <si>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</si>
  <si>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</si>
  <si>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</si>
  <si>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</si>
  <si>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</si>
  <si>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</si>
  <si>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</si>
  <si>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</si>
  <si>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</si>
  <si>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</si>
  <si>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</si>
  <si>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</si>
  <si>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</si>
  <si>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</si>
  <si>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</si>
  <si>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</si>
  <si>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</si>
  <si>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</si>
  <si>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</si>
  <si>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</si>
  <si>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</si>
  <si>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</si>
  <si>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</si>
  <si>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</si>
  <si>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</si>
  <si>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</si>
  <si>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</si>
  <si>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</si>
  <si>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</si>
  <si>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</si>
  <si>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</si>
  <si>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</si>
  <si>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</si>
  <si>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</si>
  <si>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</si>
  <si>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</si>
  <si>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</si>
  <si>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</si>
  <si>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</si>
  <si>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</si>
  <si>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</si>
  <si>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</si>
  <si>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</si>
  <si>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</si>
  <si>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</si>
  <si>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</si>
  <si>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</si>
  <si>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</si>
  <si>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</si>
  <si>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</si>
  <si>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</si>
  <si>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</si>
  <si>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</si>
  <si>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</si>
  <si>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</si>
  <si>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</si>
  <si>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</si>
  <si>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</si>
  <si>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</si>
  <si>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</si>
  <si>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</si>
  <si>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</si>
  <si>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</si>
  <si>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</si>
  <si>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</si>
  <si>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</si>
  <si>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</si>
  <si>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</si>
  <si>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</si>
  <si>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</si>
  <si>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</si>
  <si>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</si>
  <si>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</si>
  <si>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</si>
  <si>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</si>
  <si>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</si>
  <si>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</si>
  <si>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</si>
  <si>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</si>
  <si>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</si>
  <si>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</si>
  <si>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</si>
  <si>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</si>
  <si>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</si>
  <si>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</si>
  <si>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</si>
  <si>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</si>
  <si>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</si>
  <si>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</si>
  <si>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</si>
  <si>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</si>
  <si>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</si>
  <si>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</si>
  <si>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</si>
  <si>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</si>
  <si>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</si>
  <si>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</si>
  <si>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</si>
  <si>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</si>
  <si>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</si>
  <si>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</si>
  <si>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</si>
  <si>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</si>
  <si>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</si>
  <si>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</si>
  <si>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</si>
  <si>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</si>
  <si>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</si>
  <si>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</si>
  <si>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</si>
  <si>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</si>
  <si>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</si>
  <si>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</si>
  <si>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</si>
  <si>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</si>
  <si>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</si>
  <si>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</si>
  <si>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</si>
  <si>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</si>
  <si>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</si>
  <si>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</si>
  <si>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</si>
  <si>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</si>
  <si>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</si>
  <si>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</si>
  <si>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</si>
  <si>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</si>
  <si>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</si>
  <si>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</si>
  <si>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</si>
  <si>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</si>
  <si>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</si>
  <si>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</si>
  <si>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</si>
  <si>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</si>
  <si>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</si>
  <si>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</si>
  <si>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</si>
  <si>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</si>
  <si>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</si>
  <si>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</si>
  <si>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</si>
  <si>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</si>
  <si>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</si>
  <si>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</si>
  <si>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</si>
  <si>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</si>
  <si>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</si>
  <si>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</si>
  <si>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</si>
  <si>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</si>
  <si>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</si>
  <si>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</si>
  <si>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</si>
  <si>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</si>
  <si>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</si>
  <si>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</si>
  <si>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</si>
  <si>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</si>
  <si>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</si>
  <si>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</si>
  <si>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</si>
  <si>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</si>
  <si>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</si>
  <si>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</si>
  <si>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</si>
  <si>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</si>
  <si>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</si>
  <si>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</si>
  <si>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</si>
  <si>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</si>
  <si>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</si>
  <si>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</si>
  <si>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</si>
  <si>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</si>
  <si>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</si>
  <si>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</si>
  <si>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</si>
  <si>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</si>
  <si>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</si>
  <si>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</si>
  <si>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</si>
  <si>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</si>
  <si>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</si>
  <si>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</si>
  <si>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</si>
  <si>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</si>
  <si>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</si>
  <si>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</si>
  <si>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</si>
  <si>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</si>
  <si>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</si>
  <si>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</si>
  <si>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</si>
  <si>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</si>
  <si>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</si>
  <si>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</si>
  <si>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</si>
  <si>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</si>
  <si>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</si>
  <si>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</si>
  <si>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</si>
  <si>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</si>
  <si>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</si>
  <si>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</si>
  <si>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</si>
  <si>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</si>
  <si>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</si>
  <si>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</si>
  <si>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</si>
  <si>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</si>
  <si>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</si>
  <si>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</si>
  <si>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</si>
  <si>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</si>
  <si>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</si>
  <si>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</si>
  <si>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</si>
  <si>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</si>
  <si>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</si>
  <si>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</si>
  <si>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</si>
  <si>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</si>
  <si>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</si>
  <si>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</si>
  <si>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</si>
  <si>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</si>
  <si>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</si>
  <si>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</si>
  <si>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</si>
  <si>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</si>
  <si>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</si>
  <si>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</si>
  <si>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</si>
  <si>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</si>
  <si>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</si>
  <si>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</si>
  <si>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</si>
  <si>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</si>
  <si>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</si>
  <si>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</si>
  <si>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</si>
  <si>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</si>
  <si>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</si>
  <si>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</si>
  <si>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</si>
  <si>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</si>
  <si>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</si>
  <si>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</si>
  <si>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</si>
  <si>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</si>
  <si>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</si>
  <si>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</si>
  <si>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</si>
  <si>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</si>
  <si>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</si>
  <si>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</si>
  <si>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</si>
  <si>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</si>
  <si>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</si>
  <si>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</si>
  <si>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</si>
  <si>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</si>
  <si>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</si>
  <si>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</si>
  <si>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</si>
  <si>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</si>
  <si>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</si>
  <si>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</si>
  <si>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</si>
  <si>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</si>
  <si>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</si>
  <si>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</si>
  <si>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</si>
  <si>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</si>
  <si>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</si>
  <si>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</si>
  <si>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</si>
  <si>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</si>
  <si>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</si>
  <si>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</si>
  <si>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</si>
  <si>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</si>
  <si>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</si>
  <si>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</si>
  <si>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</si>
  <si>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</si>
  <si>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</si>
  <si>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</si>
  <si>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</si>
  <si>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</si>
  <si>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</si>
  <si>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</si>
  <si>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</si>
  <si>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</si>
  <si>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</si>
  <si>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</si>
  <si>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</si>
  <si>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</si>
  <si>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</si>
  <si>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</si>
  <si>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</si>
  <si>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</si>
  <si>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</si>
  <si>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</si>
  <si>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</si>
  <si>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</si>
  <si>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</si>
  <si>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</si>
  <si>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</si>
  <si>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</si>
  <si>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</si>
  <si>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</si>
  <si>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</si>
  <si>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</si>
  <si>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</si>
  <si>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</si>
  <si>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</si>
  <si>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</si>
  <si>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</si>
  <si>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</si>
  <si>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</si>
  <si>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</si>
  <si>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</si>
  <si>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</si>
  <si>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</si>
  <si>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</si>
  <si>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</si>
  <si>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</si>
  <si>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</si>
  <si>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</si>
  <si>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</si>
  <si>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</si>
  <si>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</si>
  <si>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</si>
  <si>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</si>
  <si>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</si>
  <si>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</si>
  <si>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</si>
  <si>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</si>
  <si>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</si>
  <si>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</si>
  <si>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</si>
  <si>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</si>
  <si>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</si>
  <si>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</si>
  <si>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</si>
  <si>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</si>
  <si>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</si>
  <si>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</si>
  <si>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</si>
  <si>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</si>
  <si>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</si>
  <si>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</si>
  <si>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</si>
  <si>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</si>
  <si>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</si>
  <si>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</si>
  <si>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</si>
  <si>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</si>
  <si>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</si>
  <si>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</si>
  <si>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</si>
  <si>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</si>
  <si>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</si>
  <si>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</si>
  <si>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</si>
  <si>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</si>
  <si>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</si>
  <si>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</si>
  <si>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</si>
  <si>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</si>
  <si>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</si>
  <si>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</si>
  <si>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</si>
  <si>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</si>
  <si>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</si>
  <si>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</si>
  <si>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</si>
  <si>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</si>
  <si>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</si>
  <si>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</si>
  <si>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</si>
  <si>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</si>
  <si>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</si>
  <si>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</si>
  <si>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</si>
  <si>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</si>
  <si>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</si>
  <si>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</si>
  <si>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</si>
  <si>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</si>
  <si>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</si>
  <si>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</si>
  <si>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</si>
  <si>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</si>
  <si>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</si>
  <si>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</si>
  <si>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</si>
  <si>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</si>
  <si>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</si>
  <si>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</si>
  <si>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</si>
  <si>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</si>
  <si>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</si>
  <si>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</si>
  <si>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</si>
  <si>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</si>
  <si>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</si>
  <si>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</si>
  <si>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</si>
  <si>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</si>
  <si>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</si>
  <si>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</si>
  <si>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</si>
  <si>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</si>
  <si>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</si>
  <si>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</si>
  <si>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</si>
  <si>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</si>
  <si>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</si>
  <si>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</si>
  <si>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</si>
  <si>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</si>
  <si>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</si>
  <si>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</si>
  <si>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</si>
  <si>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</si>
  <si>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</si>
  <si>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</si>
  <si>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</si>
  <si>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</si>
  <si>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</si>
  <si>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</si>
  <si>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</si>
  <si>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</si>
  <si>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</si>
  <si>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</si>
  <si>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</si>
  <si>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</si>
  <si>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</si>
  <si>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</si>
  <si>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</si>
  <si>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</si>
  <si>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</si>
  <si>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</si>
  <si>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</si>
  <si>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</si>
  <si>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</si>
  <si>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</si>
  <si>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</si>
  <si>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</si>
  <si>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</si>
  <si>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</si>
  <si>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</si>
  <si>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</si>
  <si>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</si>
  <si>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</si>
  <si>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</si>
  <si>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</si>
  <si>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</si>
  <si>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</si>
  <si>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</si>
  <si>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</si>
  <si>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</si>
  <si>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</si>
  <si>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</si>
  <si>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</si>
  <si>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</si>
  <si>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</si>
  <si>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</si>
  <si>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</si>
  <si>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</si>
  <si>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</si>
  <si>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</si>
  <si>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</si>
  <si>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</si>
  <si>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</si>
  <si>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</si>
  <si>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</si>
  <si>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</si>
  <si>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</si>
  <si>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</si>
  <si>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</si>
  <si>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</si>
  <si>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</si>
  <si>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</si>
  <si>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</si>
  <si>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</si>
  <si>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</si>
  <si>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</si>
  <si>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</si>
  <si>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</si>
  <si>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</si>
  <si>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</si>
  <si>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</si>
  <si>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</si>
  <si>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</si>
  <si>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</si>
  <si>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</si>
  <si>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</si>
  <si>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</si>
  <si>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</si>
  <si>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</si>
  <si>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</si>
  <si>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</si>
  <si>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</si>
  <si>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</si>
  <si>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</si>
  <si>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</si>
  <si>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</si>
  <si>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</si>
  <si>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</si>
  <si>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</si>
  <si>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</si>
  <si>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</si>
  <si>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</si>
  <si>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</si>
  <si>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</si>
  <si>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</si>
  <si>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</si>
  <si>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</si>
  <si>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</si>
  <si>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</si>
  <si>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</si>
  <si>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</si>
  <si>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</si>
  <si>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</si>
  <si>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</si>
  <si>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</si>
  <si>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</si>
  <si>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</si>
  <si>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</si>
  <si>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</si>
  <si>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</si>
  <si>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</si>
  <si>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</si>
  <si>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</si>
  <si>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</si>
  <si>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</si>
  <si>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</si>
  <si>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</si>
  <si>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</si>
  <si>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</si>
  <si>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</si>
  <si>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</si>
  <si>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</si>
  <si>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</si>
  <si>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</si>
  <si>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</si>
  <si>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</si>
  <si>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</si>
  <si>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</si>
  <si>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</si>
  <si>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</si>
  <si>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</si>
  <si>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</si>
  <si>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</si>
  <si>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</si>
  <si>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</si>
  <si>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</si>
  <si>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</si>
  <si>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</si>
  <si>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</si>
  <si>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</si>
  <si>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</si>
  <si>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</si>
  <si>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</si>
  <si>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</si>
  <si>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</si>
  <si>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</si>
  <si>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</si>
  <si>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</si>
  <si>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</si>
  <si>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</si>
  <si>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</si>
  <si>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</si>
  <si>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</si>
  <si>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</si>
  <si>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</si>
  <si>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</si>
  <si>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</si>
  <si>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</si>
  <si>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</si>
  <si>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</si>
  <si>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</si>
  <si>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</si>
  <si>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</si>
  <si>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</si>
  <si>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</si>
  <si>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</si>
  <si>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</si>
  <si>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</si>
  <si>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</si>
  <si>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</si>
  <si>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</si>
  <si>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</si>
  <si>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</si>
  <si>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</si>
  <si>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</si>
  <si>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</si>
  <si>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</si>
  <si>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</si>
  <si>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</si>
  <si>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</si>
  <si>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</si>
  <si>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</si>
  <si>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</si>
  <si>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</si>
  <si>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</si>
  <si>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</si>
  <si>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</si>
  <si>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</si>
  <si>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</si>
  <si>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</si>
  <si>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</si>
  <si>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</si>
  <si>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</si>
  <si>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</si>
  <si>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</si>
  <si>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</si>
  <si>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</si>
  <si>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</si>
  <si>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</si>
  <si>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</si>
  <si>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</si>
  <si>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</si>
  <si>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</si>
  <si>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</si>
  <si>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</si>
  <si>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</si>
  <si>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</si>
  <si>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</si>
  <si>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</si>
  <si>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</si>
  <si>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</si>
  <si>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</si>
  <si>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</si>
  <si>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</si>
  <si>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</si>
  <si>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</si>
  <si>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</si>
  <si>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</si>
  <si>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</si>
  <si>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</si>
  <si>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</si>
  <si>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</si>
  <si>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</si>
  <si>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</si>
  <si>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</si>
  <si>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</si>
  <si>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</si>
  <si>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</si>
  <si>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</si>
  <si>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</si>
  <si>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</si>
  <si>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</si>
  <si>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</si>
  <si>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</si>
  <si>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</si>
  <si>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</si>
  <si>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</si>
  <si>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</si>
  <si>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</si>
  <si>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</si>
  <si>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</si>
  <si>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</si>
  <si>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</si>
  <si>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</si>
  <si>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</si>
  <si>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</si>
  <si>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</si>
  <si>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</si>
  <si>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</si>
  <si>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</si>
  <si>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</si>
  <si>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</si>
  <si>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</si>
  <si>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</si>
  <si>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</si>
  <si>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</si>
  <si>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</si>
  <si>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</si>
  <si>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</si>
  <si>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</si>
  <si>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</si>
  <si>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</si>
  <si>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</si>
  <si>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</si>
  <si>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</si>
  <si>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</si>
  <si>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</si>
  <si>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</si>
  <si>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</si>
  <si>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</si>
  <si>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</si>
  <si>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</si>
  <si>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</si>
  <si>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</si>
  <si>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</si>
  <si>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</si>
  <si>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</si>
  <si>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</si>
  <si>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</si>
  <si>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</si>
  <si>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</si>
  <si>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</si>
  <si>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</si>
  <si>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</si>
  <si>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</si>
  <si>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</si>
  <si>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</si>
  <si>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</si>
  <si>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</si>
  <si>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</si>
  <si>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</si>
  <si>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</si>
  <si>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</si>
  <si>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</si>
  <si>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</si>
  <si>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</si>
  <si>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</si>
  <si>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</si>
  <si>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</si>
  <si>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</si>
  <si>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</si>
  <si>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</si>
  <si>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</si>
  <si>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</si>
  <si>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</si>
  <si>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</si>
  <si>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</si>
  <si>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</si>
  <si>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</si>
  <si>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</si>
  <si>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</si>
  <si>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</si>
  <si>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</si>
  <si>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</si>
  <si>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</si>
  <si>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</si>
  <si>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</si>
  <si>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</si>
  <si>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</si>
  <si>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</si>
  <si>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</si>
  <si>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</si>
  <si>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</si>
  <si>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</si>
  <si>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</si>
  <si>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</si>
  <si>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</si>
  <si>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</si>
  <si>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</si>
  <si>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</si>
  <si>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</si>
  <si>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</si>
  <si>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</si>
  <si>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</si>
  <si>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</si>
  <si>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</si>
  <si>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</si>
  <si>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</si>
  <si>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</si>
  <si>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</si>
  <si>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</si>
  <si>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</si>
  <si>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</si>
  <si>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</si>
  <si>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</si>
  <si>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</si>
  <si>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</si>
  <si>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</si>
  <si>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</si>
  <si>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</si>
  <si>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</si>
  <si>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</si>
  <si>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</si>
  <si>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</si>
  <si>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</si>
  <si>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</si>
  <si>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</si>
  <si>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</si>
  <si>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</si>
  <si>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</si>
  <si>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</si>
  <si>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</si>
  <si>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</si>
  <si>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</si>
  <si>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</si>
  <si>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</si>
  <si>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</si>
  <si>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</si>
  <si>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</si>
  <si>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</si>
  <si>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</si>
  <si>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</si>
  <si>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</si>
  <si>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</si>
  <si>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</si>
  <si>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</si>
  <si>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</si>
  <si>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</si>
  <si>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</si>
  <si>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</si>
  <si>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</si>
  <si>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</si>
  <si>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</si>
  <si>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</si>
  <si>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</si>
  <si>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</si>
  <si>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</si>
  <si>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</si>
  <si>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</si>
  <si>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</si>
  <si>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</si>
  <si>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</si>
  <si>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</si>
  <si>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</si>
  <si>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</si>
  <si>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</si>
  <si>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</si>
  <si>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</si>
  <si>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</si>
  <si>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</si>
  <si>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</si>
  <si>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</si>
  <si>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</si>
  <si>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</si>
  <si>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</si>
  <si>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</si>
  <si>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</si>
  <si>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</si>
  <si>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</si>
  <si>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</si>
  <si>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</si>
  <si>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</si>
  <si>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</si>
  <si>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</si>
  <si>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</si>
  <si>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</si>
  <si>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</si>
  <si>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</si>
  <si>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</si>
  <si>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</si>
  <si>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</si>
  <si>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</si>
  <si>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</si>
  <si>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</si>
  <si>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</si>
  <si>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</si>
  <si>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</si>
  <si>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</si>
  <si>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</si>
  <si>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</si>
  <si>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</si>
  <si>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</si>
  <si>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</si>
  <si>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</si>
  <si>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</si>
  <si>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</si>
  <si>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</si>
  <si>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</si>
  <si>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</si>
  <si>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</si>
  <si>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</si>
  <si>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</si>
  <si>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</si>
  <si>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</si>
  <si>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</si>
  <si>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</si>
  <si>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</si>
  <si>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</si>
  <si>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</si>
  <si>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</si>
  <si>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</si>
  <si>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</si>
  <si>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</si>
  <si>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</si>
  <si>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</si>
  <si>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</si>
  <si>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</si>
  <si>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</si>
  <si>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</si>
  <si>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</si>
  <si>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</si>
  <si>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</si>
  <si>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</si>
  <si>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</si>
  <si>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</si>
  <si>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</si>
  <si>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</si>
  <si>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</si>
  <si>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</si>
  <si>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</si>
  <si>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</si>
  <si>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</si>
  <si>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</si>
  <si>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</si>
  <si>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</si>
  <si>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</si>
  <si>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</si>
  <si>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</si>
  <si>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</si>
  <si>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</si>
  <si>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</si>
  <si>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</si>
  <si>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</si>
  <si>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</si>
  <si>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</si>
  <si>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</si>
  <si>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</si>
  <si>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</si>
  <si>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</si>
  <si>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</si>
  <si>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</si>
  <si>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</si>
  <si>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</si>
  <si>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</si>
  <si>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</si>
  <si>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</si>
  <si>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</si>
  <si>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</si>
  <si>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</si>
  <si>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</si>
  <si>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</si>
  <si>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</si>
  <si>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</si>
  <si>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</si>
  <si>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</si>
  <si>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</si>
  <si>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</si>
  <si>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</si>
  <si>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</si>
  <si>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</si>
  <si>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</si>
  <si>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</si>
  <si>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</si>
  <si>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</si>
  <si>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</si>
  <si>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</si>
  <si>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</si>
  <si>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</si>
  <si>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</si>
  <si>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</si>
  <si>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</si>
  <si>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</si>
  <si>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</si>
  <si>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</si>
  <si>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</si>
  <si>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</si>
  <si>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</si>
  <si>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</si>
  <si>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</si>
  <si>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</si>
  <si>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</si>
  <si>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</si>
  <si>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</si>
  <si>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</si>
  <si>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</si>
  <si>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</si>
  <si>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</si>
  <si>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</si>
  <si>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</si>
  <si>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</si>
  <si>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</si>
  <si>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</si>
  <si>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</si>
  <si>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</si>
  <si>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</si>
  <si>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</si>
  <si>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</si>
  <si>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</si>
  <si>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</si>
  <si>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</si>
  <si>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</si>
  <si>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</si>
  <si>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</si>
  <si>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</si>
  <si>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</si>
  <si>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</si>
  <si>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</si>
  <si>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</si>
  <si>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</si>
  <si>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</si>
  <si>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</si>
  <si>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</si>
  <si>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</si>
  <si>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</si>
  <si>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</si>
  <si>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</si>
  <si>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</si>
  <si>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</si>
  <si>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</si>
  <si>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</si>
  <si>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</si>
  <si>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</si>
  <si>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</si>
  <si>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</si>
  <si>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</si>
  <si>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</si>
  <si>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</si>
  <si>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</si>
  <si>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</si>
  <si>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</si>
  <si>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</si>
  <si>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</si>
  <si>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</si>
  <si>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</si>
  <si>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</si>
  <si>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</si>
  <si>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</si>
  <si>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</si>
  <si>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</si>
  <si>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</si>
  <si>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</si>
  <si>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</si>
  <si>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</si>
  <si>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</si>
  <si>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</si>
  <si>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</si>
  <si>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</si>
  <si>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</si>
  <si>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</si>
  <si>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</si>
  <si>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</si>
  <si>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</si>
  <si>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</si>
  <si>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</si>
  <si>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</si>
  <si>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</si>
  <si>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</si>
  <si>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</si>
  <si>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</si>
  <si>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</si>
  <si>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</si>
  <si>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</si>
  <si>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</si>
  <si>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</si>
  <si>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</si>
  <si>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</si>
  <si>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</si>
  <si>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</si>
  <si>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</si>
  <si>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</si>
  <si>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</si>
  <si>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</si>
  <si>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</si>
  <si>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</si>
  <si>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</si>
  <si>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</si>
  <si>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</si>
  <si>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</si>
  <si>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</si>
  <si>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</si>
  <si>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</si>
  <si>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</si>
  <si>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</si>
  <si>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</si>
  <si>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</si>
  <si>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</si>
  <si>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</si>
  <si>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</si>
  <si>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</si>
  <si>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</si>
  <si>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</si>
  <si>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</si>
  <si>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</si>
  <si>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</si>
  <si>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</si>
  <si>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</si>
  <si>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</si>
  <si>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</si>
  <si>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</si>
  <si>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</si>
  <si>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</si>
  <si>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</si>
  <si>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</si>
  <si>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</si>
  <si>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</si>
  <si>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</si>
  <si>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</si>
  <si>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</si>
  <si>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</si>
  <si>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</si>
  <si>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</si>
  <si>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</si>
  <si>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</si>
  <si>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</si>
  <si>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</si>
  <si>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</si>
  <si>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</si>
  <si>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</si>
  <si>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</si>
  <si>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</si>
  <si>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</si>
  <si>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</si>
  <si>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</si>
  <si>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</si>
  <si>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</si>
  <si>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</si>
  <si>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</si>
  <si>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</si>
  <si>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</si>
  <si>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</si>
  <si>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</si>
  <si>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</si>
  <si>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</si>
  <si>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</si>
  <si>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</si>
  <si>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</si>
  <si>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</si>
  <si>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</si>
  <si>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</si>
  <si>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</si>
  <si>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</si>
  <si>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</si>
  <si>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</si>
  <si>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</si>
  <si>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</si>
  <si>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</si>
  <si>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</si>
  <si>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</si>
  <si>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</si>
  <si>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</si>
  <si>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</si>
  <si>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</si>
  <si>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</si>
  <si>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</si>
  <si>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</si>
  <si>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</si>
  <si>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</si>
  <si>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</si>
  <si>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</si>
  <si>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</si>
  <si>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</si>
  <si>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</si>
  <si>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</si>
  <si>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</si>
  <si>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</si>
  <si>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</si>
  <si>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</si>
  <si>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</si>
  <si>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</si>
  <si>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</si>
  <si>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</si>
  <si>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</si>
  <si>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</si>
  <si>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</si>
  <si>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</si>
  <si>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</si>
  <si>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</si>
  <si>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</si>
  <si>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</si>
  <si>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</si>
  <si>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</si>
  <si>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</si>
  <si>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</si>
  <si>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</si>
  <si>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</si>
  <si>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</si>
  <si>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</si>
  <si>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</si>
  <si>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</si>
  <si>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</si>
  <si>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</si>
  <si>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</si>
  <si>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</si>
  <si>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</si>
  <si>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</si>
  <si>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</si>
  <si>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</si>
  <si>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</si>
  <si>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</si>
  <si>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</si>
  <si>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</si>
  <si>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</si>
  <si>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</si>
  <si>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</si>
  <si>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</si>
  <si>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</si>
  <si>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</si>
  <si>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</si>
  <si>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</si>
  <si>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</si>
  <si>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</si>
  <si>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</si>
  <si>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</si>
  <si>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</si>
  <si>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</si>
  <si>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</si>
  <si>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</si>
  <si>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</si>
  <si>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</si>
  <si>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</si>
  <si>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</si>
  <si>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</si>
  <si>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</si>
  <si>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</si>
  <si>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</si>
  <si>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</si>
  <si>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</si>
  <si>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</si>
  <si>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</si>
  <si>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</si>
  <si>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</si>
  <si>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</si>
  <si>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</si>
  <si>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</si>
  <si>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</si>
  <si>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</si>
  <si>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</si>
  <si>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</si>
  <si>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</si>
  <si>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</si>
  <si>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</si>
  <si>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</si>
  <si>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</si>
  <si>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</si>
  <si>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</si>
  <si>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</si>
  <si>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</si>
  <si>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</si>
  <si>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</si>
  <si>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</si>
  <si>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</si>
  <si>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</si>
  <si>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</si>
  <si>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</si>
  <si>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</si>
  <si>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</si>
  <si>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</si>
  <si>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</si>
  <si>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</si>
  <si>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</si>
  <si>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</si>
  <si>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</si>
  <si>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</si>
  <si>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</si>
  <si>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</si>
  <si>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</si>
  <si>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</si>
  <si>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</si>
  <si>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</si>
  <si>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</si>
  <si>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</si>
  <si>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</si>
  <si>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</si>
  <si>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</si>
  <si>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</si>
  <si>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</si>
  <si>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</si>
  <si>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</si>
  <si>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</si>
  <si>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</si>
  <si>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</si>
  <si>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</si>
  <si>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</si>
  <si>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</si>
  <si>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</si>
  <si>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</si>
  <si>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</si>
  <si>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</si>
  <si>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</si>
  <si>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</si>
  <si>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</si>
  <si>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</si>
  <si>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</si>
  <si>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</si>
  <si>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</si>
  <si>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</si>
  <si>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</si>
  <si>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</si>
  <si>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</si>
  <si>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</si>
  <si>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</si>
  <si>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</si>
  <si>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</si>
  <si>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</si>
  <si>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</si>
  <si>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</si>
  <si>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</si>
  <si>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</si>
  <si>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</si>
  <si>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</si>
  <si>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</si>
  <si>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</si>
  <si>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</si>
  <si>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</si>
  <si>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</si>
  <si>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</si>
  <si>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</si>
  <si>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</si>
  <si>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</si>
  <si>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</si>
  <si>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</si>
  <si>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</si>
  <si>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</si>
  <si>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</si>
  <si>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</si>
  <si>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</si>
  <si>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</si>
  <si>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</si>
  <si>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</si>
  <si>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</si>
  <si>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</si>
  <si>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</si>
  <si>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</si>
  <si>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</si>
  <si>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</si>
  <si>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</si>
  <si>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</si>
  <si>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</si>
  <si>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</si>
  <si>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</si>
  <si>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</si>
  <si>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</si>
  <si>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</si>
  <si>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</si>
  <si>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</si>
  <si>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</si>
  <si>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</si>
  <si>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</si>
  <si>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</si>
  <si>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</si>
  <si>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</si>
  <si>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</si>
  <si>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</si>
  <si>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</si>
  <si>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</si>
  <si>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</si>
  <si>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</si>
  <si>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</si>
  <si>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</si>
  <si>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</si>
  <si>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</si>
  <si>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</si>
  <si>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</si>
  <si>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</si>
  <si>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</si>
  <si>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</si>
  <si>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</si>
  <si>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</si>
  <si>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</si>
  <si>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</si>
  <si>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</si>
  <si>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</si>
  <si>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</si>
  <si>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</si>
  <si>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</si>
  <si>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</si>
  <si>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</si>
  <si>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</si>
  <si>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</si>
  <si>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</si>
  <si>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</si>
  <si>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</si>
  <si>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</si>
  <si>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</si>
  <si>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</si>
  <si>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</si>
  <si>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</si>
  <si>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</si>
  <si>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</si>
  <si>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</si>
  <si>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</si>
  <si>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</si>
  <si>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</si>
  <si>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</si>
  <si>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</si>
  <si>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</si>
  <si>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</si>
  <si>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</si>
  <si>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</si>
  <si>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</si>
  <si>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</si>
  <si>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</si>
  <si>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</si>
  <si>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</si>
  <si>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</si>
  <si>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</si>
  <si>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</si>
  <si>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</si>
  <si>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</si>
  <si>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</si>
  <si>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</si>
  <si>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</si>
  <si>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</si>
  <si>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</si>
  <si>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</si>
  <si>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</si>
  <si>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</si>
  <si>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</si>
  <si>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</si>
  <si>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</si>
  <si>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</si>
  <si>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</si>
  <si>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</si>
  <si>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</si>
  <si>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</si>
  <si>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</si>
  <si>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</si>
  <si>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</si>
  <si>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</si>
  <si>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</si>
  <si>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</si>
  <si>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</si>
  <si>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</si>
  <si>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</si>
  <si>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</si>
  <si>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</si>
  <si>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</si>
  <si>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</si>
  <si>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</si>
  <si>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</si>
  <si>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</si>
  <si>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</si>
  <si>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</si>
  <si>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</si>
  <si>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</si>
  <si>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</si>
  <si>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</si>
  <si>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</si>
  <si>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</si>
  <si>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</si>
  <si>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</si>
  <si>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</si>
  <si>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</si>
  <si>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</si>
  <si>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</si>
  <si>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</si>
  <si>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</si>
  <si>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</si>
  <si>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</si>
  <si>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</si>
  <si>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</si>
  <si>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</si>
  <si>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</si>
  <si>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</si>
  <si>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</si>
  <si>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</si>
  <si>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</si>
  <si>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</si>
  <si>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</si>
  <si>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</si>
  <si>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</si>
  <si>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</si>
  <si>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</si>
  <si>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</si>
  <si>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</si>
  <si>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</si>
  <si>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</si>
  <si>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</si>
  <si>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</si>
  <si>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</si>
  <si>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</si>
  <si>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</si>
  <si>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</si>
  <si>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</si>
  <si>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</si>
  <si>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</si>
  <si>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</si>
  <si>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</si>
  <si>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</si>
  <si>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</si>
  <si>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</si>
  <si>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</si>
  <si>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</si>
  <si>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</si>
  <si>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</si>
  <si>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</si>
  <si>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</si>
  <si>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</si>
  <si>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</si>
  <si>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</si>
  <si>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</si>
  <si>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</si>
  <si>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</si>
  <si>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</si>
  <si>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</si>
  <si>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</si>
  <si>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</si>
  <si>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</si>
  <si>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</si>
  <si>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</si>
  <si>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</si>
  <si>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</si>
  <si>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</si>
  <si>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</si>
  <si>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</si>
  <si>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</si>
  <si>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</si>
  <si>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</si>
  <si>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</si>
  <si>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</si>
  <si>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</si>
  <si>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</si>
  <si>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</si>
  <si>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</si>
  <si>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</si>
  <si>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</si>
  <si>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</si>
  <si>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</si>
  <si>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</si>
  <si>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</si>
  <si>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</si>
  <si>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</si>
  <si>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</si>
  <si>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</si>
  <si>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</si>
  <si>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</si>
  <si>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</si>
  <si>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</si>
  <si>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</si>
  <si>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</si>
  <si>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</si>
  <si>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</si>
  <si>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</si>
  <si>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</si>
  <si>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</si>
  <si>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</si>
  <si>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</si>
  <si>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</si>
  <si>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</si>
  <si>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</si>
  <si>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</si>
  <si>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</si>
  <si>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</si>
  <si>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</si>
  <si>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</si>
  <si>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</si>
  <si>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</si>
  <si>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</si>
  <si>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</si>
  <si>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</si>
  <si>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</si>
  <si>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</si>
  <si>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</si>
  <si>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</si>
  <si>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</si>
  <si>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</si>
  <si>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</si>
  <si>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</si>
  <si>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</si>
  <si>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</si>
  <si>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</si>
  <si>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</si>
  <si>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</si>
  <si>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</si>
  <si>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</si>
  <si>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</si>
  <si>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</si>
  <si>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</si>
  <si>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</si>
  <si>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</si>
  <si>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</si>
  <si>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</si>
  <si>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</si>
  <si>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</si>
  <si>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</si>
  <si>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</si>
  <si>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</si>
  <si>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</si>
  <si>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</si>
  <si>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</si>
  <si>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</si>
  <si>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</si>
  <si>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</si>
  <si>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</si>
  <si>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</si>
  <si>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</si>
  <si>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</si>
  <si>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</si>
  <si>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</si>
  <si>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</si>
  <si>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</si>
  <si>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</si>
  <si>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</si>
  <si>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</si>
  <si>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</si>
  <si>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</si>
  <si>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</si>
  <si>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</si>
  <si>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</si>
  <si>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</si>
  <si>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</si>
  <si>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</si>
  <si>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</si>
  <si>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</si>
  <si>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</si>
  <si>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</si>
  <si>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</si>
  <si>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</si>
  <si>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</si>
  <si>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</si>
  <si>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</si>
  <si>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</si>
  <si>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</si>
  <si>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</si>
  <si>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</si>
  <si>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</si>
  <si>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</si>
  <si>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</si>
  <si>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</si>
  <si>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</si>
  <si>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</si>
  <si>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</si>
  <si>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</si>
  <si>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</si>
  <si>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</si>
  <si>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</si>
  <si>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</si>
  <si>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</si>
  <si>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</si>
  <si>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</si>
  <si>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</si>
  <si>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</si>
  <si>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</si>
  <si>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</si>
  <si>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</si>
  <si>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</si>
  <si>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</si>
  <si>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</si>
  <si>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</si>
  <si>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</si>
  <si>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</si>
  <si>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</si>
  <si>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</si>
  <si>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</si>
  <si>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</si>
  <si>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</si>
  <si>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</si>
  <si>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</si>
  <si>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</si>
  <si>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</si>
  <si>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</si>
  <si>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</si>
  <si>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</si>
  <si>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</si>
  <si>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</si>
  <si>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</si>
  <si>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</si>
  <si>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</si>
  <si>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</si>
  <si>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</si>
  <si>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</si>
  <si>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</si>
  <si>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</si>
  <si>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</si>
  <si>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</si>
  <si>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</si>
  <si>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</si>
  <si>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</si>
  <si>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</si>
  <si>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</si>
  <si>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</si>
  <si>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</si>
  <si>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</si>
  <si>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</si>
  <si>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</si>
  <si>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</si>
  <si>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</si>
  <si>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</si>
  <si>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</si>
  <si>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</si>
  <si>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</si>
  <si>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</si>
  <si>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</si>
  <si>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</si>
  <si>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</si>
  <si>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</si>
  <si>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</si>
  <si>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</si>
  <si>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</si>
  <si>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</si>
  <si>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</si>
  <si>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</si>
  <si>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</si>
  <si>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</si>
  <si>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</si>
  <si>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</si>
  <si>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</si>
  <si>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</si>
  <si>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</si>
  <si>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</si>
  <si>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</si>
  <si>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</si>
  <si>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</si>
  <si>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</si>
  <si>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</si>
  <si>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</si>
  <si>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</si>
  <si>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</si>
  <si>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</si>
  <si>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</si>
  <si>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</si>
  <si>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</si>
  <si>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</si>
  <si>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</si>
  <si>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</si>
  <si>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</si>
  <si>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</si>
  <si>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</si>
  <si>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</si>
  <si>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</si>
  <si>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</si>
  <si>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</si>
  <si>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</si>
  <si>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</si>
  <si>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</si>
  <si>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</si>
  <si>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</si>
  <si>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</si>
  <si>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</si>
  <si>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</si>
  <si>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</si>
  <si>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</si>
  <si>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</si>
  <si>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</si>
  <si>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</si>
  <si>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</si>
  <si>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</si>
  <si>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</si>
  <si>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</si>
  <si>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</si>
  <si>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</si>
  <si>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</si>
  <si>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</si>
  <si>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</si>
  <si>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</si>
  <si>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</si>
  <si>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</si>
  <si>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</si>
  <si>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</si>
  <si>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</si>
  <si>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</si>
  <si>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</si>
  <si>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</si>
  <si>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</si>
  <si>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</si>
  <si>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</si>
  <si>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</si>
  <si>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</si>
  <si>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</si>
  <si>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</si>
  <si>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</si>
  <si>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</si>
  <si>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</si>
  <si>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</si>
  <si>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</si>
  <si>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</si>
  <si>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</si>
  <si>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</si>
  <si>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</si>
  <si>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</si>
  <si>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</si>
  <si>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</si>
  <si>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</si>
  <si>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</si>
  <si>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</si>
  <si>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</si>
  <si>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</si>
  <si>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</si>
  <si>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</si>
  <si>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</si>
  <si>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</si>
  <si>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</si>
  <si>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</si>
  <si>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</si>
  <si>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</si>
  <si>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</si>
  <si>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</si>
  <si>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</si>
  <si>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</si>
  <si>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</si>
  <si>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</si>
  <si>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</si>
  <si>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</si>
  <si>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</si>
  <si>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</si>
  <si>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</si>
  <si>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</si>
  <si>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</si>
  <si>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</si>
  <si>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</si>
  <si>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</si>
  <si>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</si>
  <si>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</si>
  <si>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</si>
  <si>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</si>
  <si>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</si>
  <si>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</si>
  <si>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</si>
  <si>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</si>
  <si>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</si>
  <si>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</si>
  <si>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</si>
  <si>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</si>
  <si>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</si>
  <si>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</si>
  <si>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</si>
  <si>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</si>
  <si>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</si>
  <si>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</si>
  <si>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</si>
  <si>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</si>
  <si>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</si>
  <si>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</si>
  <si>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</si>
  <si>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</si>
  <si>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</si>
  <si>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</si>
  <si>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</si>
  <si>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</si>
  <si>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</si>
  <si>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</si>
  <si>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</si>
  <si>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</si>
  <si>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</si>
  <si>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</si>
  <si>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</si>
  <si>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</si>
  <si>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</si>
  <si>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</si>
  <si>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</si>
  <si>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</si>
  <si>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</si>
  <si>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</si>
  <si>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</si>
  <si>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</si>
  <si>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</si>
  <si>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</si>
  <si>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</si>
  <si>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</si>
  <si>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</si>
  <si>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</si>
  <si>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</si>
  <si>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</si>
  <si>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</si>
  <si>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</si>
  <si>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</si>
  <si>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</si>
  <si>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</si>
  <si>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</si>
  <si>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</si>
  <si>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</si>
  <si>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</si>
  <si>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</si>
  <si>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</si>
  <si>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</si>
  <si>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</si>
  <si>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</si>
  <si>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</si>
  <si>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</si>
  <si>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</si>
  <si>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</si>
  <si>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</si>
  <si>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</si>
  <si>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</si>
  <si>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</si>
  <si>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</si>
  <si>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</si>
  <si>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</si>
  <si>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</si>
  <si>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</si>
  <si>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</si>
  <si>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</si>
  <si>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</si>
  <si>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</si>
  <si>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</si>
  <si>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</si>
  <si>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</si>
  <si>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</si>
  <si>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</si>
  <si>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</si>
  <si>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</si>
  <si>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</si>
  <si>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</si>
  <si>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</si>
  <si>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</si>
  <si>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</si>
  <si>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</si>
  <si>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</si>
  <si>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</si>
  <si>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</si>
  <si>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</si>
  <si>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</si>
  <si>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</si>
  <si>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</si>
  <si>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</si>
  <si>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</si>
  <si>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</si>
  <si>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</si>
  <si>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</si>
  <si>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</si>
  <si>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</si>
  <si>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</si>
  <si>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</si>
  <si>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</si>
  <si>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</si>
  <si>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</si>
  <si>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</si>
  <si>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</si>
  <si>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</si>
  <si>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</si>
  <si>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</si>
  <si>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</si>
  <si>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</si>
  <si>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</si>
  <si>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</si>
  <si>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</si>
  <si>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</si>
  <si>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</si>
  <si>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</si>
  <si>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</si>
  <si>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</si>
  <si>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</si>
  <si>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</si>
  <si>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</si>
  <si>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</si>
  <si>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</si>
  <si>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</si>
  <si>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</si>
  <si>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</si>
  <si>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</si>
  <si>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</si>
  <si>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</si>
  <si>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</si>
  <si>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</si>
  <si>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</si>
  <si>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</si>
  <si>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</si>
  <si>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</si>
  <si>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</si>
  <si>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</si>
  <si>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</si>
  <si>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</si>
  <si>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</si>
  <si>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</si>
  <si>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</si>
  <si>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</si>
  <si>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</si>
  <si>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</si>
  <si>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</si>
  <si>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</si>
  <si>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</si>
  <si>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</si>
  <si>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</si>
  <si>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</si>
  <si>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</si>
  <si>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</si>
  <si>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</si>
  <si>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</si>
  <si>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</si>
  <si>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</si>
  <si>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</si>
  <si>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</si>
  <si>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</si>
  <si>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</si>
  <si>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</si>
  <si>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</si>
  <si>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</si>
  <si>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</si>
  <si>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</si>
  <si>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</si>
  <si>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</si>
  <si>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</si>
  <si>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</si>
  <si>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</si>
  <si>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</si>
  <si>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</si>
  <si>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</si>
  <si>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</si>
  <si>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</si>
  <si>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</si>
  <si>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</si>
  <si>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</si>
  <si>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</si>
  <si>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</si>
  <si>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</si>
  <si>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</si>
  <si>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</si>
  <si>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</si>
  <si>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</si>
  <si>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</si>
  <si>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</si>
  <si>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</si>
  <si>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</si>
  <si>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</si>
  <si>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</si>
  <si>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</si>
  <si>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</si>
  <si>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</si>
  <si>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</si>
  <si>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</si>
  <si>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</si>
  <si>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</si>
  <si>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</si>
  <si>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</si>
  <si>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</si>
  <si>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</si>
  <si>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</si>
  <si>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</si>
  <si>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</si>
  <si>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</si>
  <si>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</si>
  <si>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</si>
  <si>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</si>
  <si>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</si>
  <si>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</si>
  <si>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</si>
  <si>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</si>
  <si>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</si>
  <si>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</si>
  <si>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</si>
  <si>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</si>
  <si>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</si>
  <si>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</si>
  <si>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</si>
  <si>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</si>
  <si>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</si>
  <si>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</si>
  <si>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</si>
  <si>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</si>
  <si>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</si>
  <si>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</si>
  <si>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</si>
  <si>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</si>
  <si>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</si>
  <si>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</si>
  <si>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</si>
  <si>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</si>
  <si>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</si>
  <si>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</si>
  <si>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</si>
  <si>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</si>
  <si>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</si>
  <si>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</si>
  <si>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</si>
  <si>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</si>
  <si>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</si>
  <si>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</si>
  <si>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</si>
  <si>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</si>
  <si>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</si>
  <si>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</si>
  <si>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</si>
  <si>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</si>
  <si>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</si>
  <si>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</si>
  <si>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</si>
  <si>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</si>
  <si>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</si>
  <si>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</si>
  <si>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</si>
  <si>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</si>
  <si>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</si>
  <si>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</si>
  <si>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</si>
  <si>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</si>
  <si>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</si>
  <si>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</si>
  <si>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</si>
  <si>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</si>
  <si>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</si>
  <si>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</si>
  <si>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</si>
  <si>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</si>
  <si>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</si>
  <si>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</si>
  <si>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</si>
  <si>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</si>
  <si>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</si>
  <si>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</si>
  <si>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</si>
  <si>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</si>
  <si>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</si>
  <si>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</si>
  <si>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</si>
  <si>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</si>
  <si>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</si>
  <si>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</si>
  <si>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</si>
  <si>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</si>
  <si>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</si>
  <si>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</si>
  <si>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</si>
  <si>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</si>
  <si>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</si>
  <si>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</si>
  <si>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</si>
  <si>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</si>
  <si>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</si>
  <si>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</si>
  <si>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</si>
  <si>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</si>
  <si>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</si>
  <si>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</si>
  <si>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</si>
  <si>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</si>
  <si>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</si>
  <si>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</si>
  <si>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</si>
  <si>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</si>
  <si>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</si>
  <si>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</si>
  <si>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</si>
  <si>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</si>
  <si>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</si>
  <si>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</si>
  <si>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</si>
  <si>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</si>
  <si>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</si>
  <si>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</si>
  <si>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</si>
  <si>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</si>
  <si>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</si>
  <si>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</si>
  <si>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</si>
  <si>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</si>
  <si>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</si>
  <si>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</si>
  <si>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</si>
  <si>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</si>
  <si>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</si>
  <si>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</si>
  <si>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</si>
  <si>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</si>
  <si>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</si>
  <si>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</si>
  <si>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</si>
  <si>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</si>
  <si>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</si>
  <si>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</si>
  <si>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</si>
  <si>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</si>
  <si>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</si>
  <si>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</si>
  <si>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</si>
  <si>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</si>
  <si>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</si>
  <si>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</si>
  <si>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</si>
  <si>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</si>
  <si>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</si>
  <si>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</si>
  <si>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</si>
  <si>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</si>
  <si>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</si>
  <si>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</si>
  <si>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</si>
  <si>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</si>
  <si>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</si>
  <si>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</si>
  <si>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</si>
  <si>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</si>
  <si>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</si>
  <si>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</si>
  <si>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</si>
  <si>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</si>
  <si>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</si>
  <si>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</si>
  <si>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</si>
  <si>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</si>
  <si>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</si>
  <si>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</si>
  <si>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</si>
  <si>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</si>
  <si>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</si>
  <si>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</si>
  <si>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</si>
  <si>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</si>
  <si>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</si>
  <si>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</si>
  <si>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</si>
  <si>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</si>
  <si>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</si>
  <si>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</si>
  <si>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</si>
  <si>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</si>
  <si>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</si>
  <si>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</si>
  <si>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</si>
  <si>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</si>
  <si>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</si>
  <si>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</si>
  <si>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</si>
  <si>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</si>
  <si>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</si>
  <si>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</si>
  <si>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</si>
  <si>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</si>
  <si>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</si>
  <si>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</si>
  <si>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</si>
  <si>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</si>
  <si>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</si>
  <si>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</si>
  <si>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</si>
  <si>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</si>
  <si>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</si>
  <si>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</si>
  <si>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</si>
  <si>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</si>
  <si>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</si>
  <si>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</si>
  <si>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</si>
  <si>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</si>
  <si>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</si>
  <si>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</si>
  <si>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</si>
  <si>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</si>
  <si>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</si>
  <si>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</si>
  <si>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</si>
  <si>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</si>
  <si>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</si>
  <si>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</si>
  <si>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</si>
  <si>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</si>
  <si>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</si>
  <si>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</si>
  <si>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</si>
  <si>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</si>
  <si>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</si>
  <si>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</si>
  <si>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</si>
  <si>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</si>
  <si>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</si>
  <si>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</si>
  <si>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</si>
  <si>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</si>
  <si>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</si>
  <si>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</si>
  <si>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</si>
  <si>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</si>
  <si>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</si>
  <si>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</si>
  <si>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</si>
  <si>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</si>
  <si>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</si>
  <si>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</si>
  <si>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</si>
  <si>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</si>
  <si>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</si>
  <si>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</si>
  <si>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</si>
  <si>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</si>
  <si>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</si>
  <si>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</si>
  <si>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</si>
  <si>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</si>
  <si>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</si>
  <si>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</si>
  <si>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</si>
  <si>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</si>
  <si>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</si>
  <si>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</si>
  <si>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</si>
  <si>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</si>
  <si>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</si>
  <si>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</si>
  <si>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</si>
  <si>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</si>
  <si>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</si>
  <si>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</si>
  <si>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</si>
  <si>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</si>
  <si>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</si>
  <si>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</si>
  <si>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</si>
  <si>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</si>
  <si>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</si>
  <si>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</si>
  <si>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</si>
  <si>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</si>
  <si>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</si>
  <si>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</si>
  <si>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</si>
  <si>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</si>
  <si>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</si>
  <si>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</si>
  <si>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</si>
  <si>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</si>
  <si>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</si>
  <si>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</si>
  <si>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</si>
  <si>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</si>
  <si>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</si>
  <si>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</si>
  <si>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</si>
  <si>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</si>
  <si>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</si>
  <si>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</si>
  <si>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</si>
  <si>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</si>
  <si>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</si>
  <si>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</si>
  <si>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</si>
  <si>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</si>
  <si>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</si>
  <si>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</si>
  <si>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</si>
  <si>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</si>
  <si>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</si>
  <si>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</si>
  <si>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</si>
  <si>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</si>
  <si>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</si>
  <si>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</si>
  <si>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</si>
  <si>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</si>
  <si>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</si>
  <si>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</si>
  <si>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</si>
  <si>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</si>
  <si>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</si>
  <si>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</si>
  <si>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</si>
  <si>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</si>
  <si>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</si>
  <si>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</si>
  <si>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</si>
  <si>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</si>
  <si>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</si>
  <si>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</si>
  <si>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</si>
  <si>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</si>
  <si>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</si>
  <si>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</si>
  <si>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</si>
  <si>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</si>
  <si>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</si>
  <si>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</si>
  <si>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</si>
  <si>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</si>
  <si>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</si>
  <si>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</si>
  <si>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</si>
  <si>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</si>
  <si>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</si>
  <si>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</si>
  <si>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</si>
  <si>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</si>
  <si>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</si>
  <si>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</si>
  <si>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</si>
  <si>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</si>
  <si>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</si>
  <si>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</si>
  <si>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</si>
  <si>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</si>
  <si>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</si>
  <si>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</si>
  <si>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</si>
  <si>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</si>
  <si>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</si>
  <si>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</si>
  <si>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</si>
  <si>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</si>
  <si>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</si>
  <si>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</si>
  <si>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</si>
  <si>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</si>
  <si>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</si>
  <si>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</si>
  <si>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</si>
  <si>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</si>
  <si>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</si>
  <si>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</si>
  <si>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</si>
  <si>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</si>
  <si>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</si>
  <si>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</si>
  <si>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</si>
  <si>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</si>
  <si>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</si>
  <si>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</si>
  <si>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</si>
  <si>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</si>
  <si>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</si>
  <si>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</si>
  <si>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</si>
  <si>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</si>
  <si>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</si>
  <si>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</si>
  <si>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</si>
  <si>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</si>
  <si>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</si>
  <si>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</si>
  <si>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</si>
  <si>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</si>
  <si>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</si>
  <si>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</si>
  <si>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</si>
  <si>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</si>
  <si>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</si>
  <si>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</si>
  <si>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</si>
  <si>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</si>
  <si>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</si>
  <si>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</si>
  <si>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</si>
  <si>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</si>
  <si>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</si>
  <si>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</si>
  <si>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</si>
  <si>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</si>
  <si>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</si>
  <si>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</si>
  <si>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</si>
  <si>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</si>
  <si>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</si>
  <si>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</si>
  <si>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</si>
  <si>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</si>
  <si>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</si>
  <si>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</si>
  <si>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</si>
  <si>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</si>
  <si>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</si>
  <si>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</si>
  <si>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</si>
  <si>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</si>
  <si>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</si>
  <si>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</si>
  <si>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</si>
  <si>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</si>
  <si>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</si>
  <si>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</si>
  <si>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</si>
  <si>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</si>
  <si>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</si>
  <si>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</si>
  <si>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</si>
  <si>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</si>
  <si>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</si>
  <si>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</si>
  <si>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</si>
  <si>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</si>
  <si>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</si>
  <si>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</si>
  <si>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</si>
  <si>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</si>
  <si>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</si>
  <si>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</si>
  <si>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</si>
  <si>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</si>
  <si>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</si>
  <si>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</si>
  <si>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</si>
  <si>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</si>
  <si>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</si>
  <si>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</si>
  <si>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</si>
  <si>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</si>
  <si>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</si>
  <si>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</si>
  <si>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</si>
  <si>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</si>
  <si>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</si>
  <si>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</si>
  <si>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</si>
  <si>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</si>
  <si>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</si>
  <si>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</si>
  <si>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</si>
  <si>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</si>
  <si>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</si>
  <si>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</si>
  <si>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</si>
  <si>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</si>
  <si>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</si>
  <si>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</si>
  <si>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</si>
  <si>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</si>
  <si>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</si>
  <si>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</si>
  <si>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</si>
  <si>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</si>
  <si>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</si>
  <si>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</si>
  <si>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</si>
  <si>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</si>
  <si>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</si>
  <si>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</si>
  <si>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</si>
  <si>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</si>
  <si>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</si>
  <si>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</si>
  <si>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</si>
  <si>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</si>
  <si>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</si>
  <si>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</si>
  <si>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</si>
  <si>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</si>
  <si>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</si>
  <si>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</si>
  <si>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</si>
  <si>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</si>
  <si>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</si>
  <si>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</si>
  <si>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</si>
  <si>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</si>
  <si>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</si>
  <si>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</si>
  <si>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</si>
  <si>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</si>
  <si>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</si>
  <si>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</si>
  <si>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</si>
  <si>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</si>
  <si>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</si>
  <si>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</si>
  <si>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</si>
  <si>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</si>
  <si>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</si>
  <si>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</si>
  <si>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</si>
  <si>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</si>
  <si>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</si>
  <si>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</si>
  <si>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</si>
  <si>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</si>
  <si>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</si>
  <si>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</si>
  <si>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</si>
  <si>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</si>
  <si>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</si>
  <si>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</si>
  <si>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</si>
  <si>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</si>
  <si>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</si>
  <si>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</si>
  <si>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</si>
  <si>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</si>
  <si>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</si>
  <si>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</si>
  <si>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</si>
  <si>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</si>
  <si>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</si>
  <si>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</si>
  <si>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</si>
  <si>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</si>
  <si>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</si>
  <si>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</si>
  <si>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</si>
  <si>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</si>
  <si>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</si>
  <si>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</si>
  <si>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</si>
  <si>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</si>
  <si>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</si>
  <si>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</si>
  <si>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</si>
  <si>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</si>
  <si>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</si>
  <si>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</si>
  <si>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</si>
  <si>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</si>
  <si>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</si>
  <si>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</si>
  <si>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</si>
  <si>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</si>
  <si>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</si>
  <si>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</si>
  <si>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</si>
  <si>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</si>
  <si>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</si>
  <si>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</si>
  <si>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</si>
  <si>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</si>
  <si>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</si>
  <si>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</si>
  <si>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</si>
  <si>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</si>
  <si>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</si>
  <si>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</si>
  <si>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</si>
  <si>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</si>
  <si>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</si>
  <si>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</si>
  <si>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</si>
  <si>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</si>
  <si>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</si>
  <si>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</si>
  <si>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</si>
  <si>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</si>
  <si>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</si>
  <si>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</si>
  <si>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</si>
  <si>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</si>
  <si>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</si>
  <si>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</si>
  <si>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</si>
  <si>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</si>
  <si>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</si>
  <si>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</si>
  <si>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</si>
  <si>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</si>
  <si>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</si>
  <si>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</si>
  <si>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</si>
  <si>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</si>
  <si>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</si>
  <si>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</si>
  <si>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</si>
  <si>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</si>
  <si>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</si>
  <si>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</si>
  <si>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</si>
  <si>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</si>
  <si>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</si>
  <si>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</si>
  <si>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</si>
  <si>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</si>
  <si>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</si>
  <si>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</si>
  <si>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</si>
  <si>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</si>
  <si>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</si>
  <si>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</si>
  <si>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</si>
  <si>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</si>
  <si>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</si>
  <si>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</si>
  <si>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</si>
  <si>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</si>
  <si>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</si>
  <si>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</si>
  <si>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</si>
  <si>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</si>
  <si>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</si>
  <si>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</si>
  <si>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</si>
  <si>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</si>
  <si>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</si>
  <si>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</si>
  <si>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</si>
  <si>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</si>
  <si>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</si>
  <si>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</si>
  <si>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</si>
  <si>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</si>
  <si>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</si>
  <si>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</si>
  <si>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</si>
  <si>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</si>
  <si>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</si>
  <si>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</si>
  <si>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</si>
  <si>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</si>
  <si>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</si>
  <si>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</si>
  <si>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</si>
  <si>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</si>
  <si>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</si>
  <si>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</si>
  <si>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</si>
  <si>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</si>
  <si>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</si>
  <si>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</si>
  <si>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</si>
  <si>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</si>
  <si>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</si>
  <si>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</si>
  <si>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</si>
  <si>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</si>
  <si>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</si>
  <si>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</si>
  <si>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</si>
  <si>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</si>
  <si>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</si>
  <si>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</si>
  <si>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</si>
  <si>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</si>
  <si>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</si>
  <si>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</si>
  <si>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</si>
  <si>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</si>
  <si>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</si>
  <si>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</si>
  <si>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</si>
  <si>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</si>
  <si>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</si>
  <si>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</si>
  <si>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</si>
  <si>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</si>
  <si>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</si>
  <si>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</si>
  <si>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</si>
  <si>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</si>
  <si>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</si>
  <si>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</si>
  <si>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</si>
  <si>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</si>
  <si>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</si>
  <si>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</si>
  <si>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</si>
  <si>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</si>
  <si>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</si>
  <si>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</si>
  <si>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</si>
  <si>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</si>
  <si>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</si>
  <si>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</si>
  <si>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</si>
  <si>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</si>
  <si>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</si>
  <si>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</si>
  <si>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</si>
  <si>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</si>
  <si>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</si>
  <si>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</si>
  <si>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</si>
  <si>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</si>
  <si>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</si>
  <si>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</si>
  <si>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</si>
  <si>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</si>
  <si>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</si>
  <si>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</si>
  <si>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</si>
  <si>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</si>
  <si>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</si>
  <si>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</si>
  <si>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</si>
  <si>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</si>
  <si>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</si>
  <si>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</si>
  <si>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</si>
  <si>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</si>
  <si>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</si>
  <si>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</si>
  <si>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</si>
  <si>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</si>
  <si>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</si>
  <si>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</si>
  <si>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</si>
  <si>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</si>
  <si>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</si>
  <si>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</si>
  <si>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</si>
  <si>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</si>
  <si>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</si>
  <si>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</si>
  <si>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</si>
  <si>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</si>
  <si>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</si>
  <si>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</si>
  <si>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</si>
  <si>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</si>
  <si>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</si>
  <si>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</si>
  <si>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</si>
  <si>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</si>
  <si>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</si>
  <si>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</si>
  <si>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</si>
  <si>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</si>
  <si>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</si>
  <si>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</si>
  <si>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</si>
  <si>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</si>
  <si>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</si>
  <si>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</si>
  <si>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</si>
  <si>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</si>
  <si>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</si>
  <si>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</si>
  <si>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</si>
  <si>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</si>
  <si>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</si>
  <si>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</si>
  <si>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</si>
  <si>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</si>
  <si>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</si>
  <si>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</si>
  <si>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</si>
  <si>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</si>
  <si>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</si>
  <si>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</si>
  <si>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</si>
  <si>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</si>
  <si>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</si>
  <si>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</si>
  <si>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</si>
  <si>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</si>
  <si>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</si>
  <si>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</si>
  <si>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</si>
  <si>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</si>
  <si>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</si>
  <si>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</si>
  <si>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</si>
  <si>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</si>
  <si>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</si>
  <si>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</si>
  <si>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</si>
  <si>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</si>
  <si>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</si>
  <si>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</si>
  <si>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</si>
  <si>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</si>
  <si>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</si>
  <si>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</si>
  <si>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</si>
  <si>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</si>
  <si>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</si>
  <si>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</si>
  <si>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</si>
  <si>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</si>
  <si>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</si>
  <si>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</si>
  <si>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</si>
  <si>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</si>
  <si>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</si>
  <si>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</si>
  <si>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</si>
  <si>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</si>
  <si>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</si>
  <si>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</si>
  <si>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</si>
  <si>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</si>
  <si>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</si>
  <si>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</si>
  <si>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</si>
  <si>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</si>
  <si>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</si>
  <si>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</si>
  <si>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</si>
  <si>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</si>
  <si>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</si>
  <si>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</si>
  <si>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</si>
  <si>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</si>
  <si>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</si>
  <si>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</si>
  <si>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</si>
  <si>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</si>
  <si>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</si>
  <si>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</si>
  <si>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</si>
  <si>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</si>
  <si>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</si>
  <si>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</si>
  <si>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</si>
  <si>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</si>
  <si>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</si>
  <si>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</si>
  <si>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</si>
  <si>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</si>
  <si>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</si>
  <si>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</si>
  <si>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</si>
  <si>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</si>
  <si>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</si>
  <si>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</si>
  <si>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</si>
  <si>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</si>
  <si>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</si>
  <si>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</si>
  <si>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</si>
  <si>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</si>
  <si>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</si>
  <si>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</si>
  <si>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</si>
  <si>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</si>
  <si>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</si>
  <si>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</si>
  <si>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</si>
  <si>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</si>
  <si>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</si>
  <si>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</si>
  <si>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</si>
  <si>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</si>
  <si>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</si>
  <si>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</si>
  <si>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</si>
  <si>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</si>
  <si>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</si>
  <si>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</si>
  <si>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</si>
  <si>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</si>
  <si>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</si>
  <si>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</si>
  <si>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</si>
  <si>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</si>
  <si>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</si>
  <si>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</si>
  <si>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</si>
  <si>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</si>
  <si>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</si>
  <si>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</si>
  <si>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</si>
  <si>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</si>
  <si>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</si>
  <si>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</si>
  <si>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</si>
  <si>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</si>
  <si>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</si>
  <si>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</si>
  <si>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</si>
  <si>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</si>
  <si>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</si>
  <si>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</si>
  <si>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</si>
  <si>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</si>
  <si>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</si>
  <si>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</si>
  <si>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</si>
  <si>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</si>
  <si>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</si>
  <si>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</si>
  <si>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</si>
  <si>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</si>
  <si>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</si>
  <si>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</si>
  <si>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</si>
  <si>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</si>
  <si>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</si>
  <si>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</si>
  <si>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</si>
  <si>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</si>
  <si>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</si>
  <si>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</si>
  <si>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</si>
  <si>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</si>
  <si>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</si>
  <si>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</si>
  <si>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</si>
  <si>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</si>
  <si>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</si>
  <si>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</si>
  <si>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</si>
  <si>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</si>
  <si>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</si>
  <si>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</si>
  <si>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</si>
  <si>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</si>
  <si>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</si>
  <si>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</si>
  <si>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</si>
  <si>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</si>
  <si>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</si>
  <si>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</si>
  <si>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</si>
  <si>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</si>
  <si>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</si>
  <si>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</si>
  <si>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</si>
  <si>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</si>
  <si>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</si>
  <si>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</si>
  <si>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</si>
  <si>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</si>
  <si>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</si>
  <si>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</si>
  <si>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</si>
  <si>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</si>
  <si>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</si>
  <si>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</si>
  <si>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</si>
  <si>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</si>
  <si>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</si>
  <si>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</si>
  <si>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</si>
  <si>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</si>
  <si>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</si>
  <si>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</si>
  <si>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</si>
  <si>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</si>
  <si>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</si>
  <si>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</si>
  <si>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</si>
  <si>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</si>
  <si>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</si>
  <si>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</si>
  <si>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</si>
  <si>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</si>
  <si>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</si>
  <si>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</si>
  <si>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</si>
  <si>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</si>
  <si>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</si>
  <si>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</si>
  <si>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</si>
  <si>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</si>
  <si>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</si>
  <si>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</si>
  <si>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</si>
  <si>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</si>
  <si>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</si>
  <si>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</si>
  <si>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</si>
  <si>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</si>
  <si>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</si>
  <si>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</si>
  <si>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</si>
  <si>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</si>
  <si>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</si>
  <si>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</si>
  <si>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</si>
  <si>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</si>
  <si>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</si>
  <si>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</si>
  <si>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</si>
  <si>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</si>
  <si>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</si>
  <si>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</si>
  <si>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</si>
  <si>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</si>
  <si>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</si>
  <si>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</si>
  <si>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</si>
  <si>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</si>
  <si>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</si>
  <si>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</si>
  <si>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</si>
  <si>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</si>
  <si>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</si>
  <si>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</si>
  <si>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</si>
  <si>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</si>
  <si>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</si>
  <si>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</si>
  <si>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</si>
  <si>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</si>
  <si>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</si>
  <si>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</si>
  <si>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</si>
  <si>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</si>
  <si>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</si>
  <si>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</si>
  <si>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</si>
  <si>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</si>
  <si>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</si>
  <si>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</si>
  <si>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</si>
  <si>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</si>
  <si>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</si>
  <si>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</si>
  <si>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</si>
  <si>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</si>
  <si>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</si>
  <si>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</si>
  <si>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</si>
  <si>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</si>
  <si>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</si>
  <si>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</si>
  <si>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</si>
  <si>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</si>
  <si>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</si>
  <si>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</si>
  <si>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</si>
  <si>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</si>
  <si>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</si>
  <si>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</si>
  <si>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</si>
  <si>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</si>
  <si>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</si>
  <si>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</si>
  <si>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</si>
  <si>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</si>
  <si>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</si>
  <si>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</si>
  <si>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</si>
  <si>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</si>
  <si>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</si>
  <si>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</si>
  <si>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</si>
  <si>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</si>
  <si>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</si>
  <si>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</si>
  <si>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</si>
  <si>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</si>
  <si>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</si>
  <si>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</si>
  <si>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</si>
  <si>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</si>
  <si>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</si>
  <si>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</si>
  <si>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</si>
  <si>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</si>
  <si>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</si>
  <si>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</si>
  <si>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</si>
  <si>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</si>
  <si>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</si>
  <si>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</si>
  <si>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</si>
  <si>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</si>
  <si>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</si>
  <si>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</si>
  <si>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</si>
  <si>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</si>
  <si>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</si>
  <si>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</si>
  <si>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</si>
  <si>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</si>
  <si>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</si>
  <si>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</si>
  <si>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</si>
  <si>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</si>
  <si>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</si>
  <si>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</si>
  <si>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</si>
  <si>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</si>
  <si>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</si>
  <si>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</si>
  <si>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</si>
  <si>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</si>
  <si>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</si>
  <si>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</si>
  <si>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</si>
  <si>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</si>
  <si>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</si>
  <si>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</si>
  <si>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</si>
  <si>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</si>
  <si>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</si>
  <si>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</si>
  <si>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</si>
  <si>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</si>
  <si>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</si>
  <si>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</si>
  <si>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</si>
  <si>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</si>
  <si>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</si>
  <si>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</si>
  <si>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</si>
  <si>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</si>
  <si>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</si>
  <si>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</si>
  <si>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</si>
  <si>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</si>
  <si>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</si>
  <si>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</si>
  <si>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</si>
  <si>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</si>
  <si>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</si>
  <si>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</si>
  <si>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</si>
  <si>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</si>
  <si>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</si>
  <si>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</si>
  <si>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</si>
  <si>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</si>
  <si>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</si>
  <si>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</si>
  <si>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</si>
  <si>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</si>
  <si>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</si>
  <si>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</si>
  <si>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</si>
  <si>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</si>
  <si>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</si>
  <si>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</si>
  <si>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</si>
  <si>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</si>
  <si>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</si>
  <si>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</si>
  <si>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</si>
  <si>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</si>
  <si>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</si>
  <si>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</si>
  <si>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</si>
  <si>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</si>
  <si>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</si>
  <si>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</si>
  <si>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</si>
  <si>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</si>
  <si>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</si>
  <si>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</si>
  <si>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</si>
  <si>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</si>
  <si>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</si>
  <si>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</si>
  <si>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</si>
  <si>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</si>
  <si>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</si>
  <si>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</si>
  <si>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</si>
  <si>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</si>
  <si>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</si>
  <si>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</si>
  <si>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</si>
  <si>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</si>
  <si>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</si>
  <si>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</si>
  <si>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</si>
  <si>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</si>
  <si>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</si>
  <si>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</si>
  <si>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</si>
  <si>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</si>
  <si>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</si>
  <si>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</si>
  <si>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</si>
  <si>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</si>
  <si>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</si>
  <si>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</si>
  <si>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</si>
  <si>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</si>
  <si>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</si>
  <si>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</si>
  <si>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</si>
  <si>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</si>
  <si>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</si>
  <si>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</si>
  <si>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</si>
  <si>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</si>
  <si>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</si>
  <si>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</si>
  <si>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</si>
  <si>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</si>
  <si>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</si>
  <si>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</si>
  <si>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</si>
  <si>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</si>
  <si>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</si>
  <si>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</si>
  <si>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</si>
  <si>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</si>
  <si>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</si>
  <si>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</si>
  <si>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</si>
  <si>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</si>
  <si>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</si>
  <si>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</si>
  <si>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</si>
  <si>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</si>
  <si>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</si>
  <si>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</si>
  <si>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</si>
  <si>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</si>
  <si>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</si>
  <si>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</si>
  <si>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</si>
  <si>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</si>
  <si>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</si>
  <si>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</si>
  <si>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</si>
  <si>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</si>
  <si>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</si>
  <si>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</si>
  <si>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</si>
  <si>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</si>
  <si>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</si>
  <si>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</si>
  <si>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</si>
  <si>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</si>
  <si>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</si>
  <si>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</si>
  <si>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</si>
  <si>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</si>
  <si>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</si>
  <si>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</si>
  <si>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</si>
  <si>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</si>
  <si>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</si>
  <si>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</si>
  <si>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</si>
  <si>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</si>
  <si>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</si>
  <si>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</si>
  <si>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</si>
  <si>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</si>
  <si>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</si>
  <si>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</si>
  <si>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</si>
  <si>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</si>
  <si>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</si>
  <si>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</si>
  <si>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</si>
  <si>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</si>
  <si>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</si>
  <si>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</si>
  <si>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</si>
  <si>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</si>
  <si>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</si>
  <si>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</si>
  <si>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</si>
  <si>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</si>
  <si>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</si>
  <si>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</si>
  <si>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</si>
  <si>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</si>
  <si>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</si>
  <si>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</si>
  <si>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</si>
  <si>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</si>
  <si>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</si>
  <si>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</si>
  <si>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</si>
  <si>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</si>
  <si>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</si>
  <si>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</si>
  <si>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</si>
  <si>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</si>
  <si>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</si>
  <si>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</si>
  <si>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</si>
  <si>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</si>
  <si>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</si>
  <si>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</si>
  <si>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</si>
  <si>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</si>
  <si>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</si>
  <si>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</si>
  <si>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</si>
  <si>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</si>
  <si>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</si>
  <si>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</si>
  <si>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</si>
  <si>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</si>
  <si>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</si>
  <si>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</si>
  <si>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</si>
  <si>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</si>
  <si>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</si>
  <si>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</si>
  <si>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</si>
  <si>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</si>
  <si>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</si>
  <si>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</si>
  <si>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</si>
  <si>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</si>
  <si>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</si>
  <si>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</si>
  <si>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</si>
  <si>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</si>
  <si>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</si>
  <si>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</si>
  <si>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</si>
  <si>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</si>
  <si>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</si>
  <si>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</si>
  <si>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</si>
  <si>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</si>
  <si>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</si>
  <si>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</si>
  <si>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</si>
  <si>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</si>
  <si>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</si>
  <si>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</si>
  <si>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</si>
  <si>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</si>
  <si>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</si>
  <si>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</si>
  <si>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</si>
  <si>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</si>
  <si>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</si>
  <si>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</si>
  <si>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</si>
  <si>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</si>
  <si>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</si>
  <si>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</si>
  <si>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</si>
  <si>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</si>
  <si>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</si>
  <si>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</si>
  <si>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</si>
  <si>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</si>
  <si>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</si>
  <si>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</si>
  <si>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</si>
  <si>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</si>
  <si>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</si>
  <si>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</si>
  <si>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</si>
  <si>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</si>
  <si>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</si>
  <si>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</si>
  <si>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</si>
  <si>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</si>
  <si>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</si>
  <si>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</si>
  <si>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</si>
  <si>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</si>
  <si>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</si>
  <si>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</si>
  <si>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</si>
  <si>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</si>
  <si>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</si>
  <si>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</si>
  <si>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</si>
  <si>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</si>
  <si>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</si>
  <si>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</si>
  <si>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</si>
  <si>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</si>
  <si>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</si>
  <si>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</si>
  <si>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</si>
  <si>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</si>
  <si>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</si>
  <si>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</si>
  <si>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</si>
  <si>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</si>
  <si>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</si>
  <si>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</si>
  <si>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</si>
  <si>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</si>
  <si>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</si>
  <si>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</si>
  <si>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</si>
  <si>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</si>
  <si>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</si>
  <si>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</si>
  <si>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</si>
  <si>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</si>
  <si>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</si>
  <si>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</si>
  <si>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</si>
  <si>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</si>
  <si>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</si>
  <si>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</si>
  <si>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</si>
  <si>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</si>
  <si>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</si>
  <si>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</si>
  <si>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</si>
  <si>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</si>
  <si>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</si>
  <si>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</si>
  <si>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</si>
  <si>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</si>
  <si>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</si>
  <si>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</si>
  <si>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</si>
  <si>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</si>
  <si>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</si>
  <si>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</si>
  <si>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</si>
  <si>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</si>
  <si>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</si>
  <si>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</si>
  <si>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</si>
  <si>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</si>
  <si>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</si>
  <si>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</si>
  <si>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</si>
  <si>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</si>
  <si>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</si>
  <si>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</si>
  <si>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</si>
  <si>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</si>
  <si>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</si>
  <si>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</si>
  <si>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</si>
  <si>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</si>
  <si>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</si>
  <si>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</si>
  <si>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</si>
  <si>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</si>
  <si>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</si>
  <si>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</si>
  <si>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</si>
  <si>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</si>
  <si>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</si>
  <si>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</si>
  <si>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</si>
  <si>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</si>
  <si>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</si>
  <si>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</si>
  <si>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</si>
  <si>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</si>
  <si>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</si>
  <si>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</si>
  <si>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</si>
  <si>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</si>
  <si>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</si>
  <si>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</si>
  <si>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</si>
  <si>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</si>
  <si>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</si>
  <si>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</si>
  <si>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</si>
  <si>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</si>
  <si>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</si>
  <si>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</si>
  <si>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</si>
  <si>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</si>
  <si>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</si>
  <si>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</si>
  <si>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</si>
  <si>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</si>
  <si>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</si>
  <si>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</si>
  <si>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</si>
  <si>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</si>
  <si>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</si>
  <si>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</si>
  <si>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</si>
  <si>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</si>
  <si>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</si>
  <si>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</si>
  <si>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</si>
  <si>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</si>
  <si>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</si>
  <si>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</si>
  <si>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</si>
  <si>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</si>
  <si>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</si>
  <si>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</si>
  <si>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</si>
  <si>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</si>
  <si>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</si>
  <si>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</si>
  <si>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</si>
  <si>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</si>
  <si>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</si>
  <si>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</si>
  <si>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</si>
  <si>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</si>
  <si>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</si>
  <si>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</si>
  <si>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</si>
  <si>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</si>
  <si>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</si>
  <si>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</si>
  <si>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</si>
  <si>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</si>
  <si>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</si>
  <si>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</si>
  <si>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</si>
  <si>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</si>
  <si>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</si>
  <si>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</si>
  <si>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</si>
  <si>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</si>
  <si>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</si>
  <si>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</si>
  <si>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</si>
  <si>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</si>
  <si>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</si>
  <si>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</si>
  <si>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</si>
  <si>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</si>
  <si>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</si>
  <si>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</si>
  <si>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</si>
  <si>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</si>
  <si>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</si>
  <si>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</si>
  <si>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</si>
  <si>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</si>
  <si>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</si>
  <si>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</si>
  <si>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</si>
  <si>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</si>
  <si>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</si>
  <si>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</si>
  <si>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</si>
  <si>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</si>
  <si>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</si>
  <si>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</si>
  <si>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</si>
  <si>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</si>
  <si>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</si>
  <si>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</si>
  <si>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</si>
  <si>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</si>
  <si>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</si>
  <si>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</si>
  <si>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</si>
  <si>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</si>
  <si>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</si>
  <si>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</si>
  <si>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</si>
  <si>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</si>
  <si>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</si>
  <si>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</si>
  <si>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</si>
  <si>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</si>
  <si>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</si>
  <si>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</si>
  <si>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</si>
  <si>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</si>
  <si>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</si>
  <si>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</si>
  <si>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</si>
  <si>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</si>
  <si>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</si>
  <si>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</si>
  <si>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</si>
  <si>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</si>
  <si>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</si>
  <si>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</si>
  <si>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</si>
  <si>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</si>
  <si>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</si>
  <si>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</si>
  <si>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</si>
  <si>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</si>
  <si>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</si>
  <si>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</si>
  <si>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</si>
  <si>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</si>
  <si>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</si>
  <si>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</si>
  <si>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</si>
  <si>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</si>
  <si>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</si>
  <si>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</si>
  <si>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</si>
  <si>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</si>
  <si>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</si>
  <si>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</si>
  <si>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</si>
  <si>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</si>
  <si>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</si>
  <si>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</si>
  <si>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</si>
  <si>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</si>
  <si>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</si>
  <si>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</si>
  <si>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</si>
  <si>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</si>
  <si>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</si>
  <si>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</si>
  <si>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</si>
  <si>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</si>
  <si>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</si>
  <si>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</si>
  <si>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</si>
  <si>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</si>
  <si>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</si>
  <si>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</si>
  <si>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</si>
  <si>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</si>
  <si>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</si>
  <si>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</si>
  <si>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</si>
  <si>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</si>
  <si>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</si>
  <si>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</si>
  <si>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</si>
  <si>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</si>
  <si>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</si>
  <si>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</si>
  <si>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</si>
  <si>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</si>
  <si>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</si>
  <si>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</si>
  <si>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</si>
  <si>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</si>
  <si>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</si>
  <si>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</si>
  <si>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</si>
  <si>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</si>
  <si>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</si>
  <si>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</si>
  <si>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</si>
  <si>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</si>
  <si>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</si>
  <si>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</si>
  <si>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</si>
  <si>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</si>
  <si>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</si>
  <si>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</si>
  <si>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</si>
  <si>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</si>
  <si>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</si>
  <si>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</si>
  <si>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</si>
  <si>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</si>
  <si>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</si>
  <si>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</si>
  <si>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</si>
  <si>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</si>
  <si>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</si>
  <si>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</si>
  <si>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</si>
  <si>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</si>
  <si>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</si>
  <si>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</si>
  <si>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</si>
  <si>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</si>
  <si>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</si>
  <si>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</si>
  <si>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</si>
  <si>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</si>
  <si>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</si>
  <si>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</si>
  <si>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</si>
  <si>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</si>
  <si>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</si>
  <si>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</si>
  <si>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</si>
  <si>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</si>
  <si>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</si>
  <si>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</si>
  <si>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</si>
  <si>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</si>
  <si>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</si>
  <si>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</si>
  <si>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</si>
  <si>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</si>
  <si>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</si>
  <si>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</si>
  <si>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</si>
  <si>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</si>
  <si>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</si>
  <si>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</si>
  <si>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</si>
  <si>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</si>
  <si>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</si>
  <si>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</si>
  <si>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</si>
  <si>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</si>
  <si>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</si>
  <si>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</si>
  <si>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</si>
  <si>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</si>
  <si>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</si>
  <si>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</si>
  <si>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</si>
  <si>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</si>
  <si>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</si>
  <si>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</si>
  <si>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</si>
  <si>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</si>
  <si>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</si>
  <si>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</si>
  <si>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</si>
  <si>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</si>
  <si>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</si>
  <si>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</si>
  <si>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</si>
  <si>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</si>
  <si>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</si>
  <si>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</si>
  <si>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</si>
  <si>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</si>
  <si>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</si>
  <si>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</si>
  <si>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</si>
  <si>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</si>
  <si>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</si>
  <si>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</si>
  <si>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</si>
  <si>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</si>
  <si>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</si>
  <si>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</si>
  <si>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</si>
  <si>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</si>
  <si>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</si>
  <si>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</si>
  <si>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</si>
  <si>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</si>
  <si>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</si>
  <si>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</si>
  <si>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</si>
  <si>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</si>
  <si>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</si>
  <si>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</si>
  <si>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</si>
  <si>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</si>
  <si>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</si>
  <si>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</si>
  <si>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</si>
  <si>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</si>
  <si>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</si>
  <si>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</si>
  <si>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</si>
  <si>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</si>
  <si>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</si>
  <si>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</si>
  <si>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</si>
  <si>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</si>
  <si>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</si>
  <si>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</si>
  <si>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</si>
  <si>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</si>
  <si>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</si>
  <si>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</si>
  <si>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</si>
  <si>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</si>
  <si>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</si>
  <si>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</si>
  <si>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</si>
  <si>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</si>
  <si>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</si>
  <si>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</si>
  <si>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</si>
  <si>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</si>
  <si>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</si>
  <si>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</si>
  <si>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</si>
  <si>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</si>
  <si>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</si>
  <si>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</si>
  <si>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</si>
  <si>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</si>
  <si>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</si>
  <si>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</si>
  <si>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</si>
  <si>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</si>
  <si>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</si>
  <si>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</si>
  <si>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</si>
  <si>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</si>
  <si>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</si>
  <si>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</si>
  <si>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</si>
  <si>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</si>
  <si>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</si>
  <si>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</si>
  <si>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</si>
  <si>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</si>
  <si>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</si>
  <si>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</si>
  <si>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</si>
  <si>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</si>
  <si>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</si>
  <si>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</si>
  <si>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</si>
  <si>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</si>
  <si>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</si>
  <si>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</si>
  <si>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</si>
  <si>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</si>
  <si>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</si>
  <si>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</si>
  <si>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</si>
  <si>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</si>
  <si>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</si>
  <si>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</si>
  <si>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</si>
  <si>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</si>
  <si>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</si>
  <si>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</si>
  <si>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</si>
  <si>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</si>
  <si>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</si>
  <si>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</si>
  <si>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</si>
  <si>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</si>
  <si>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</si>
  <si>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</si>
  <si>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</si>
  <si>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</si>
  <si>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</si>
  <si>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</si>
  <si>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</si>
  <si>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</si>
  <si>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</si>
  <si>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</si>
  <si>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</si>
  <si>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</si>
  <si>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</si>
  <si>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</si>
  <si>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</si>
  <si>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</si>
  <si>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</si>
  <si>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</si>
  <si>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</si>
  <si>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</si>
  <si>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</si>
  <si>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</si>
  <si>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</si>
  <si>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</si>
  <si>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</si>
  <si>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</si>
  <si>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</si>
  <si>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</si>
  <si>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</si>
  <si>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</si>
  <si>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</si>
  <si>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</si>
  <si>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</si>
  <si>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</si>
  <si>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</si>
  <si>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</si>
  <si>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</si>
  <si>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</si>
  <si>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</si>
  <si>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</si>
  <si>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</si>
  <si>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</si>
  <si>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</si>
  <si>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</si>
  <si>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</si>
  <si>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</si>
  <si>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</si>
  <si>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</si>
  <si>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</si>
  <si>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</si>
  <si>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</si>
  <si>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</si>
  <si>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</si>
  <si>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</si>
  <si>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</si>
  <si>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</si>
  <si>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</si>
  <si>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</si>
  <si>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</si>
  <si>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</si>
  <si>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</si>
  <si>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</si>
  <si>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</si>
  <si>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</si>
  <si>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</si>
  <si>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</si>
  <si>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</si>
  <si>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</si>
  <si>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</si>
  <si>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</si>
  <si>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</si>
  <si>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</si>
  <si>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</si>
  <si>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</si>
  <si>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</si>
  <si>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</si>
  <si>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</si>
  <si>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</si>
  <si>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</si>
  <si>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</si>
  <si>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</si>
  <si>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</si>
  <si>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</si>
  <si>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</si>
  <si>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</si>
  <si>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</si>
  <si>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</si>
  <si>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</si>
  <si>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</si>
  <si>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</si>
  <si>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</si>
  <si>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</si>
  <si>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</si>
  <si>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</si>
  <si>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</si>
  <si>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</si>
  <si>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</si>
  <si>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</si>
  <si>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</si>
  <si>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</si>
  <si>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</si>
  <si>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</si>
  <si>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</si>
  <si>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</si>
  <si>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</si>
  <si>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</si>
  <si>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</si>
  <si>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</si>
  <si>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</si>
  <si>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</si>
  <si>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</si>
  <si>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</si>
  <si>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</si>
  <si>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</si>
  <si>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</si>
  <si>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</si>
  <si>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</si>
  <si>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</si>
  <si>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</si>
  <si>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</si>
  <si>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</si>
  <si>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</si>
  <si>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</si>
  <si>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</si>
  <si>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</si>
  <si>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</si>
  <si>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</si>
  <si>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</si>
  <si>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</si>
  <si>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</si>
  <si>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</si>
  <si>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</si>
  <si>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</si>
  <si>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</si>
  <si>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</si>
  <si>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</si>
  <si>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</si>
  <si>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</si>
  <si>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</si>
  <si>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</si>
  <si>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</si>
  <si>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</si>
  <si>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</si>
  <si>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</si>
  <si>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</si>
  <si>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</si>
  <si>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</si>
  <si>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</si>
  <si>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</si>
  <si>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</si>
  <si>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</si>
  <si>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</si>
  <si>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</si>
  <si>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</si>
  <si>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</si>
  <si>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</si>
  <si>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</si>
  <si>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</si>
  <si>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</si>
  <si>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</si>
  <si>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</si>
  <si>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</si>
  <si>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</si>
  <si>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</si>
  <si>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</si>
  <si>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</si>
  <si>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</si>
  <si>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</si>
  <si>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</si>
  <si>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</si>
  <si>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</si>
  <si>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</si>
  <si>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</si>
  <si>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</si>
  <si>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</si>
  <si>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</si>
  <si>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</si>
  <si>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</si>
  <si>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</si>
  <si>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</si>
  <si>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</si>
  <si>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</si>
  <si>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</si>
  <si>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</si>
  <si>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</si>
  <si>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</si>
  <si>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</si>
  <si>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</si>
  <si>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</si>
  <si>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</si>
  <si>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</si>
  <si>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</si>
  <si>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</si>
  <si>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</si>
  <si>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</si>
  <si>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</si>
  <si>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</si>
  <si>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</si>
  <si>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</si>
  <si>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</si>
  <si>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</si>
  <si>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</si>
  <si>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</si>
  <si>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</si>
  <si>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</si>
  <si>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</si>
  <si>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</si>
  <si>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</si>
  <si>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</si>
  <si>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</si>
  <si>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</si>
  <si>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</si>
  <si>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</si>
  <si>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</si>
  <si>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</si>
  <si>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</si>
  <si>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</si>
  <si>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</si>
  <si>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</si>
  <si>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</si>
  <si>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</si>
  <si>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</si>
  <si>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</si>
  <si>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</si>
  <si>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</si>
  <si>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</si>
  <si>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</si>
  <si>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</si>
  <si>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</si>
  <si>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</si>
  <si>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</si>
  <si>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</si>
  <si>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</si>
  <si>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</si>
  <si>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</si>
  <si>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</si>
  <si>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</si>
  <si>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</si>
  <si>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</si>
  <si>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</si>
  <si>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</si>
  <si>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</si>
  <si>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</si>
  <si>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</si>
  <si>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</si>
  <si>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</si>
  <si>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</si>
  <si>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</si>
  <si>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</si>
  <si>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</si>
  <si>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</si>
  <si>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</si>
  <si>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</si>
  <si>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</si>
  <si>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</si>
  <si>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</si>
  <si>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</si>
  <si>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</si>
  <si>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</si>
  <si>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</si>
  <si>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</si>
  <si>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</si>
  <si>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</si>
  <si>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</si>
  <si>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</si>
  <si>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</si>
  <si>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</si>
  <si>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</si>
  <si>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</si>
  <si>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</si>
  <si>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</si>
  <si>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</si>
  <si>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</si>
  <si>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</si>
  <si>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</si>
  <si>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</si>
  <si>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</si>
  <si>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</si>
  <si>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</si>
  <si>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</si>
  <si>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</si>
  <si>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</si>
  <si>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</si>
  <si>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</si>
  <si>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</si>
  <si>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</si>
  <si>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</si>
  <si>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</si>
  <si>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</si>
  <si>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</si>
  <si>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</si>
  <si>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</si>
  <si>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</si>
  <si>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</si>
  <si>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</si>
  <si>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</si>
  <si>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</si>
  <si>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</si>
  <si>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</si>
  <si>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</si>
  <si>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</si>
  <si>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</si>
  <si>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</si>
  <si>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</si>
  <si>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</si>
  <si>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</si>
  <si>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</si>
  <si>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</si>
  <si>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</si>
  <si>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</si>
  <si>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</si>
  <si>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</si>
  <si>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</si>
  <si>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</si>
  <si>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</si>
  <si>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</si>
  <si>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</si>
  <si>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</si>
  <si>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</si>
  <si>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</si>
  <si>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</si>
  <si>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</si>
  <si>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</si>
  <si>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</si>
  <si>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</si>
  <si>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</si>
  <si>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</si>
  <si>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</si>
  <si>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</si>
  <si>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</si>
  <si>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</si>
  <si>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</si>
  <si>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</si>
  <si>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</si>
  <si>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</si>
  <si>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</si>
  <si>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</si>
  <si>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</si>
  <si>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</si>
  <si>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</si>
  <si>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</si>
  <si>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</si>
  <si>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</si>
  <si>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</si>
  <si>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</si>
  <si>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</si>
  <si>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</si>
  <si>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</si>
  <si>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</si>
  <si>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</si>
  <si>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</si>
  <si>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</si>
  <si>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</si>
  <si>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</si>
  <si>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</si>
  <si>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</si>
  <si>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</si>
  <si>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</si>
  <si>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</si>
  <si>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</si>
  <si>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</si>
  <si>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</si>
  <si>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</si>
  <si>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</si>
  <si>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</si>
  <si>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</si>
  <si>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</si>
  <si>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</si>
  <si>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</si>
  <si>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</si>
  <si>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</si>
  <si>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</si>
  <si>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</si>
  <si>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</si>
  <si>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</si>
  <si>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</si>
  <si>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</si>
  <si>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</si>
  <si>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</si>
  <si>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</si>
  <si>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</si>
  <si>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</si>
  <si>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</si>
  <si>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</si>
  <si>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</si>
  <si>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</si>
  <si>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</si>
  <si>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</si>
  <si>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</si>
  <si>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</si>
  <si>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</si>
  <si>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</si>
  <si>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</si>
  <si>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</si>
  <si>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</si>
  <si>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</si>
  <si>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</si>
  <si>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</si>
  <si>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</si>
  <si>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</si>
  <si>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</si>
  <si>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</si>
  <si>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</si>
  <si>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</si>
  <si>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</si>
  <si>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</si>
  <si>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</si>
  <si>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</si>
  <si>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</si>
  <si>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</si>
  <si>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</si>
  <si>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</si>
  <si>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</si>
  <si>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</si>
  <si>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</si>
  <si>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</si>
  <si>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</si>
  <si>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</si>
  <si>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</si>
  <si>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</si>
  <si>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</si>
  <si>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</si>
  <si>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</si>
  <si>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</si>
  <si>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</si>
  <si>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</si>
  <si>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</si>
  <si>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</si>
  <si>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</si>
  <si>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</si>
  <si>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</si>
  <si>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</si>
  <si>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</si>
  <si>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</si>
  <si>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</si>
  <si>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</si>
  <si>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</si>
  <si>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</si>
  <si>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</si>
  <si>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</si>
  <si>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</si>
  <si>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</si>
  <si>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</si>
  <si>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</si>
  <si>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</si>
  <si>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</si>
  <si>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</si>
  <si>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</si>
  <si>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</si>
  <si>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</si>
  <si>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</si>
  <si>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</si>
  <si>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</si>
  <si>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</si>
  <si>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</si>
  <si>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</si>
  <si>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</si>
  <si>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</si>
  <si>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</si>
  <si>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</si>
  <si>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</si>
  <si>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</si>
  <si>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</si>
  <si>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</si>
  <si>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</si>
  <si>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</si>
  <si>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</si>
  <si>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</si>
  <si>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</si>
  <si>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</si>
  <si>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</si>
  <si>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</si>
  <si>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</si>
  <si>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</si>
  <si>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</si>
  <si>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</si>
  <si>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</si>
  <si>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</si>
  <si>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</si>
  <si>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</si>
  <si>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</si>
  <si>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</si>
  <si>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</si>
  <si>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</si>
  <si>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</si>
  <si>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</si>
  <si>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</si>
  <si>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</si>
  <si>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</si>
  <si>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</si>
  <si>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</si>
  <si>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</si>
  <si>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</si>
  <si>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</si>
  <si>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</si>
  <si>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</si>
  <si>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</si>
  <si>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</si>
  <si>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</si>
  <si>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</si>
  <si>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</si>
  <si>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</si>
  <si>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</si>
  <si>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</si>
  <si>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</si>
  <si>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</si>
  <si>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</si>
  <si>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</si>
  <si>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</si>
  <si>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</si>
  <si>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</si>
  <si>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</si>
  <si>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</si>
  <si>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</si>
  <si>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</si>
  <si>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</si>
  <si>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</si>
  <si>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</si>
  <si>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</si>
  <si>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</si>
  <si>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</si>
  <si>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</si>
  <si>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</si>
  <si>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</si>
  <si>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</si>
  <si>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</si>
  <si>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</si>
  <si>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</si>
  <si>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</si>
  <si>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</si>
  <si>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</si>
  <si>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</si>
  <si>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</si>
  <si>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</si>
  <si>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</si>
  <si>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</si>
  <si>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</si>
  <si>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</si>
  <si>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</si>
  <si>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</si>
  <si>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</si>
  <si>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</si>
  <si>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</si>
  <si>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</si>
  <si>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</si>
  <si>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</si>
  <si>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</si>
  <si>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</si>
  <si>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</si>
  <si>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</si>
  <si>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</si>
  <si>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</si>
  <si>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</si>
  <si>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</si>
  <si>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</si>
  <si>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</si>
  <si>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</si>
  <si>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</si>
  <si>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</si>
  <si>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</si>
  <si>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</si>
  <si>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</si>
  <si>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</si>
  <si>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</si>
  <si>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</si>
  <si>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</si>
  <si>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</si>
  <si>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</si>
  <si>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</si>
  <si>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</si>
  <si>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</si>
  <si>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</si>
  <si>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</si>
  <si>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</si>
  <si>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</si>
  <si>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</si>
  <si>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</si>
  <si>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</si>
  <si>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</si>
  <si>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</si>
  <si>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</si>
  <si>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</si>
  <si>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</si>
  <si>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</si>
  <si>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</si>
  <si>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</si>
  <si>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</si>
  <si>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</si>
  <si>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</si>
  <si>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</si>
  <si>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</si>
  <si>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</si>
  <si>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</si>
  <si>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</si>
  <si>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</si>
  <si>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</si>
  <si>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</si>
  <si>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</si>
  <si>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</si>
  <si>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</si>
  <si>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</si>
  <si>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</si>
  <si>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</si>
  <si>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</si>
  <si>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</si>
  <si>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</si>
  <si>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</si>
  <si>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</si>
  <si>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</si>
  <si>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</si>
  <si>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</si>
  <si>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</si>
  <si>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</si>
  <si>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</si>
  <si>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</si>
  <si>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</si>
  <si>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</si>
  <si>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</si>
  <si>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</si>
  <si>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</si>
  <si>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</si>
  <si>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</si>
  <si>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</si>
  <si>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</si>
  <si>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</si>
  <si>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</si>
  <si>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</si>
  <si>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</si>
  <si>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</si>
  <si>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</si>
  <si>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</si>
  <si>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</si>
  <si>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</si>
  <si>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</si>
  <si>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</si>
  <si>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</si>
  <si>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</si>
  <si>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</si>
  <si>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</si>
  <si>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</si>
  <si>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</si>
  <si>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</si>
  <si>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</si>
  <si>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</si>
  <si>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</si>
  <si>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</si>
  <si>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</si>
  <si>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</si>
  <si>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</si>
  <si>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</si>
  <si>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</si>
  <si>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</si>
  <si>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</si>
  <si>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</si>
  <si>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</si>
  <si>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</si>
  <si>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</si>
  <si>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</si>
  <si>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</si>
  <si>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</si>
  <si>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</si>
  <si>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</si>
  <si>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</si>
  <si>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</si>
  <si>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</si>
  <si>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</si>
  <si>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</si>
  <si>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</si>
  <si>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</si>
  <si>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</si>
  <si>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</si>
  <si>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</si>
  <si>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</si>
  <si>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</si>
  <si>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</si>
  <si>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</si>
  <si>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</si>
  <si>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</si>
  <si>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</si>
  <si>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</si>
  <si>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</si>
  <si>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</si>
  <si>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</si>
  <si>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</si>
  <si>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</si>
  <si>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</si>
  <si>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</si>
  <si>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</si>
  <si>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</si>
  <si>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</si>
  <si>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</si>
  <si>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</si>
  <si>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</si>
  <si>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</si>
  <si>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</si>
  <si>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</si>
  <si>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</si>
  <si>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</si>
  <si>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</si>
  <si>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</si>
  <si>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</si>
  <si>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</si>
  <si>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</si>
  <si>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</si>
  <si>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</si>
  <si>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</si>
  <si>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</si>
  <si>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</si>
  <si>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</si>
  <si>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</si>
  <si>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</si>
  <si>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</si>
  <si>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</si>
  <si>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</si>
  <si>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</si>
  <si>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</si>
  <si>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</si>
  <si>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</si>
  <si>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</si>
  <si>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</si>
  <si>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</si>
  <si>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</si>
  <si>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</si>
  <si>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</si>
  <si>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</si>
  <si>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</si>
  <si>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</si>
  <si>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</si>
  <si>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</si>
  <si>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</si>
  <si>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</si>
  <si>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</si>
  <si>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</si>
  <si>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</si>
  <si>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</si>
  <si>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</si>
  <si>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</si>
  <si>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</si>
  <si>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</si>
  <si>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</si>
  <si>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</si>
  <si>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</si>
  <si>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</si>
  <si>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</si>
  <si>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</si>
  <si>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</si>
  <si>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</si>
  <si>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</si>
  <si>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</si>
  <si>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</si>
  <si>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</si>
  <si>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</si>
  <si>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</si>
  <si>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</si>
  <si>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</si>
  <si>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</si>
  <si>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</si>
  <si>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</si>
  <si>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</si>
  <si>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</si>
  <si>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</si>
  <si>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</si>
  <si>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</si>
  <si>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</si>
  <si>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</si>
  <si>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</si>
  <si>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</si>
  <si>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</si>
  <si>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</si>
  <si>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</si>
  <si>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</si>
  <si>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</si>
  <si>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</si>
  <si>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</si>
  <si>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</si>
  <si>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</si>
  <si>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</si>
  <si>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</si>
  <si>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</si>
  <si>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</si>
  <si>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</si>
  <si>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</si>
  <si>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</si>
  <si>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</si>
  <si>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</si>
  <si>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</si>
  <si>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</si>
  <si>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</si>
  <si>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</si>
  <si>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</si>
  <si>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</si>
  <si>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</si>
  <si>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</si>
  <si>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</si>
  <si>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</si>
  <si>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</si>
  <si>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</si>
  <si>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</si>
  <si>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</si>
  <si>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</si>
  <si>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</si>
  <si>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</si>
  <si>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</si>
  <si>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</si>
  <si>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</si>
  <si>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</si>
  <si>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</si>
  <si>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</si>
  <si>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</si>
  <si>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</si>
  <si>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</si>
  <si>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</si>
  <si>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</si>
  <si>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</si>
  <si>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</si>
  <si>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</si>
  <si>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</si>
  <si>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</si>
  <si>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</si>
  <si>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</si>
  <si>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</si>
  <si>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</si>
  <si>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</si>
  <si>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</si>
  <si>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</si>
  <si>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</si>
  <si>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</si>
  <si>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</si>
  <si>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</si>
  <si>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</si>
  <si>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</si>
  <si>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</si>
  <si>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</si>
  <si>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</si>
  <si>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</si>
  <si>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</si>
  <si>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</si>
  <si>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</si>
  <si>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</si>
  <si>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</si>
  <si>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</si>
  <si>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</si>
  <si>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</si>
  <si>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</si>
  <si>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</si>
  <si>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</si>
  <si>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</si>
  <si>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</si>
  <si>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</si>
  <si>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</si>
  <si>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</si>
  <si>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</si>
  <si>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</si>
  <si>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</si>
  <si>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</si>
  <si>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</si>
  <si>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</si>
  <si>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</si>
  <si>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</si>
  <si>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</si>
  <si>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</si>
  <si>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</si>
  <si>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</si>
  <si>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</si>
  <si>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</si>
  <si>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</si>
  <si>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</si>
  <si>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</si>
  <si>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</si>
  <si>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</si>
  <si>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</si>
  <si>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</si>
  <si>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</si>
  <si>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</si>
  <si>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</si>
  <si>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</si>
  <si>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</si>
  <si>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</si>
  <si>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</si>
  <si>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</si>
  <si>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</si>
  <si>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</si>
  <si>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</si>
  <si>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</si>
  <si>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</si>
  <si>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</si>
  <si>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</si>
  <si>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</si>
  <si>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</si>
  <si>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</si>
  <si>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</si>
  <si>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</si>
  <si>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</si>
  <si>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</si>
  <si>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</si>
  <si>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</si>
  <si>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</si>
  <si>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</si>
  <si>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</si>
  <si>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</si>
  <si>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</si>
  <si>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</si>
  <si>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</si>
  <si>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</si>
  <si>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</si>
  <si>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</si>
  <si>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</si>
  <si>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</si>
  <si>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</si>
  <si>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</si>
  <si>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</si>
  <si>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</si>
  <si>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</si>
  <si>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</si>
  <si>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</si>
  <si>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</si>
  <si>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</si>
  <si>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</si>
  <si>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</si>
  <si>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</si>
  <si>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</si>
  <si>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</si>
  <si>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</si>
  <si>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</si>
  <si>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</si>
  <si>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</si>
  <si>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</si>
  <si>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</si>
  <si>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</si>
  <si>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</si>
  <si>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</si>
  <si>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</si>
  <si>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</si>
  <si>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</si>
  <si>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</si>
  <si>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</si>
  <si>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</si>
  <si>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</si>
  <si>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</si>
  <si>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</si>
  <si>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</si>
  <si>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</si>
  <si>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</si>
  <si>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</si>
  <si>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</si>
  <si>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</si>
  <si>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</si>
  <si>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</si>
  <si>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</si>
  <si>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</si>
  <si>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</si>
  <si>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</si>
  <si>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</si>
  <si>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</si>
  <si>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</si>
  <si>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</si>
  <si>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</si>
  <si>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</si>
  <si>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</si>
  <si>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</si>
  <si>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</si>
  <si>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</si>
  <si>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</si>
  <si>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</si>
  <si>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</si>
  <si>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</si>
  <si>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</si>
  <si>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</si>
  <si>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</si>
  <si>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</si>
  <si>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</si>
  <si>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</si>
  <si>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</si>
  <si>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</si>
  <si>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</si>
  <si>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</si>
  <si>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</si>
  <si>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</si>
  <si>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</si>
  <si>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</si>
  <si>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</si>
  <si>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</si>
  <si>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</si>
  <si>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</si>
  <si>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</si>
  <si>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</si>
  <si>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</si>
  <si>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</si>
  <si>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</si>
  <si>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</si>
  <si>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</si>
  <si>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</si>
  <si>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</si>
  <si>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</si>
  <si>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</si>
  <si>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</si>
  <si>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</si>
  <si>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</si>
  <si>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</si>
  <si>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</si>
  <si>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</si>
  <si>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</si>
  <si>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</si>
  <si>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</si>
  <si>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</si>
  <si>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</si>
  <si>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</si>
  <si>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</si>
  <si>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</si>
  <si>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</si>
  <si>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</si>
  <si>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</si>
  <si>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</si>
  <si>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</si>
  <si>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</si>
  <si>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</si>
  <si>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</si>
  <si>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</si>
  <si>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</si>
  <si>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</si>
  <si>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</si>
  <si>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</si>
  <si>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</si>
  <si>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</si>
  <si>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</si>
  <si>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</si>
  <si>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</si>
  <si>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</si>
  <si>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</si>
  <si>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</si>
  <si>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</si>
  <si>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</si>
  <si>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</si>
  <si>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</si>
  <si>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</si>
  <si>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</si>
  <si>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</si>
  <si>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</si>
  <si>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</si>
  <si>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</si>
  <si>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</si>
  <si>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</si>
  <si>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</si>
  <si>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</si>
  <si>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</si>
  <si>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</si>
  <si>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</si>
  <si>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</si>
  <si>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</si>
  <si>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</si>
  <si>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</si>
  <si>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</si>
  <si>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</si>
  <si>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</si>
  <si>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</si>
  <si>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</si>
  <si>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</si>
  <si>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</si>
  <si>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</si>
  <si>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</si>
  <si>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</si>
  <si>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</si>
  <si>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</si>
  <si>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</si>
  <si>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</si>
  <si>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</si>
  <si>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</si>
  <si>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</si>
  <si>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</si>
  <si>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</si>
  <si>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</si>
  <si>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</si>
  <si>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</si>
  <si>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</si>
  <si>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</si>
  <si>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</si>
  <si>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</si>
  <si>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</si>
  <si>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</si>
  <si>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</si>
  <si>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</si>
  <si>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</si>
  <si>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</si>
  <si>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</si>
  <si>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</si>
  <si>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</si>
  <si>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</si>
  <si>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</si>
  <si>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</si>
  <si>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</si>
  <si>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</si>
  <si>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</si>
  <si>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</si>
  <si>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</si>
  <si>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</si>
  <si>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</si>
  <si>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</si>
  <si>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</si>
  <si>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</si>
  <si>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</si>
  <si>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</si>
  <si>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</si>
  <si>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</si>
  <si>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</si>
  <si>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</si>
  <si>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</si>
  <si>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</si>
  <si>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</si>
  <si>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</si>
  <si>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</si>
  <si>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</si>
  <si>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</si>
  <si>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</si>
  <si>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</si>
  <si>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</si>
  <si>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</si>
  <si>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</si>
  <si>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</si>
  <si>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</si>
  <si>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</si>
  <si>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</si>
  <si>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</si>
  <si>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</si>
  <si>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</si>
  <si>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</si>
  <si>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</si>
  <si>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</si>
  <si>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</si>
  <si>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</si>
  <si>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</si>
  <si>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</si>
  <si>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</si>
  <si>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</si>
  <si>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</si>
  <si>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</si>
  <si>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</si>
  <si>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</si>
  <si>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</si>
  <si>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</si>
  <si>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</si>
  <si>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</si>
  <si>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</si>
  <si>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</si>
  <si>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</si>
  <si>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</si>
  <si>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</si>
  <si>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</si>
  <si>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</si>
  <si>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</si>
  <si>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</si>
  <si>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</si>
  <si>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</si>
  <si>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</si>
  <si>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</si>
  <si>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</si>
  <si>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</si>
  <si>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</si>
  <si>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</si>
  <si>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</si>
  <si>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</si>
  <si>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</si>
  <si>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</si>
  <si>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</si>
  <si>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</si>
  <si>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</si>
  <si>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</si>
  <si>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</si>
  <si>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</si>
  <si>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</si>
  <si>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</si>
  <si>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</si>
  <si>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</si>
  <si>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</si>
  <si>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</si>
  <si>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</si>
  <si>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</si>
  <si>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</si>
  <si>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</si>
  <si>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</si>
  <si>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</si>
  <si>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</si>
  <si>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</si>
  <si>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</si>
  <si>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</si>
  <si>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</si>
  <si>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</si>
  <si>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</si>
  <si>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</si>
  <si>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</si>
  <si>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</si>
  <si>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</si>
  <si>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</si>
  <si>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</si>
  <si>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</si>
  <si>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</si>
  <si>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</si>
  <si>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</si>
  <si>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</si>
  <si>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</si>
  <si>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</si>
  <si>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</si>
  <si>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</si>
  <si>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</si>
  <si>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</si>
  <si>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</si>
  <si>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</si>
  <si>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</si>
  <si>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</si>
  <si>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</si>
  <si>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</si>
  <si>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</si>
  <si>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</si>
  <si>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</si>
  <si>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</si>
  <si>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</si>
  <si>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</si>
  <si>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</si>
  <si>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</si>
  <si>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</si>
  <si>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</si>
  <si>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</si>
  <si>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</si>
  <si>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</si>
  <si>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</si>
  <si>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</si>
  <si>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</si>
  <si>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</si>
  <si>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</si>
  <si>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</si>
  <si>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</si>
  <si>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</si>
  <si>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</si>
  <si>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</si>
  <si>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</si>
  <si>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</si>
  <si>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</si>
  <si>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</si>
  <si>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</si>
  <si>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</si>
  <si>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</si>
  <si>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</si>
  <si>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</si>
  <si>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</si>
  <si>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</si>
  <si>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</si>
  <si>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</si>
  <si>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</si>
  <si>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</si>
  <si>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</si>
  <si>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</si>
  <si>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</si>
  <si>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</si>
  <si>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</si>
  <si>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</si>
  <si>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</si>
  <si>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</si>
  <si>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</si>
  <si>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</si>
  <si>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</si>
  <si>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</si>
  <si>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</si>
  <si>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</si>
  <si>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</si>
  <si>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</si>
  <si>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</si>
  <si>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</si>
  <si>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</si>
  <si>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</si>
  <si>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</si>
  <si>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</si>
  <si>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</si>
  <si>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</si>
  <si>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</si>
  <si>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</si>
  <si>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</si>
  <si>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</si>
  <si>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</si>
  <si>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</si>
  <si>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</si>
  <si>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</si>
  <si>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</si>
  <si>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</si>
  <si>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</si>
  <si>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</si>
  <si>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</si>
  <si>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</si>
  <si>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</si>
  <si>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</si>
  <si>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</si>
  <si>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</si>
  <si>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</si>
  <si>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</si>
  <si>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</si>
  <si>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</si>
  <si>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</si>
  <si>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</si>
  <si>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</si>
  <si>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</si>
  <si>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</si>
  <si>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</si>
  <si>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</si>
  <si>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</si>
  <si>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</si>
  <si>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</si>
  <si>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</si>
  <si>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</si>
  <si>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</si>
  <si>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</si>
  <si>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</si>
  <si>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</si>
  <si>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</si>
  <si>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</si>
  <si>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</si>
  <si>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</si>
  <si>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</si>
  <si>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</si>
  <si>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</si>
  <si>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</si>
  <si>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</si>
  <si>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</si>
  <si>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</si>
  <si>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</si>
  <si>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</si>
  <si>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</si>
  <si>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</si>
  <si>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</si>
  <si>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</si>
  <si>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</si>
  <si>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</si>
  <si>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</si>
  <si>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</si>
  <si>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</si>
  <si>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</si>
  <si>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</si>
  <si>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</si>
  <si>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</si>
  <si>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</si>
  <si>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</si>
  <si>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</si>
  <si>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</si>
  <si>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</si>
  <si>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</si>
  <si>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</si>
  <si>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</si>
  <si>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</si>
  <si>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</si>
  <si>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</si>
  <si>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</si>
  <si>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</si>
  <si>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</si>
  <si>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</si>
  <si>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</si>
  <si>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</si>
  <si>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</si>
  <si>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</si>
  <si>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</si>
  <si>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</si>
  <si>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</si>
  <si>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</si>
  <si>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</si>
  <si>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</si>
  <si>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</si>
  <si>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</si>
  <si>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</si>
  <si>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</si>
  <si>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</si>
  <si>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</si>
  <si>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</si>
  <si>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</si>
  <si>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</si>
  <si>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</si>
  <si>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</si>
  <si>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</si>
  <si>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</si>
  <si>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</si>
  <si>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</si>
  <si>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</si>
  <si>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</si>
  <si>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</si>
  <si>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</si>
  <si>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</si>
  <si>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</si>
  <si>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</si>
  <si>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</si>
  <si>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</si>
  <si>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</si>
  <si>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</si>
  <si>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</si>
  <si>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</si>
  <si>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</si>
  <si>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</si>
  <si>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</si>
  <si>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</si>
  <si>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</si>
  <si>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</si>
  <si>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</si>
  <si>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</si>
  <si>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</si>
  <si>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</si>
  <si>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</si>
  <si>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</si>
  <si>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</si>
  <si>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</si>
  <si>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</si>
  <si>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</si>
  <si>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</si>
  <si>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</si>
  <si>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</si>
  <si>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</si>
  <si>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</si>
  <si>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</si>
  <si>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</si>
  <si>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</si>
  <si>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</si>
  <si>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</si>
  <si>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</si>
  <si>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</si>
  <si>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</si>
  <si>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</si>
  <si>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</si>
  <si>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</si>
  <si>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</si>
  <si>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</si>
  <si>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</si>
  <si>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</si>
  <si>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</si>
  <si>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</si>
  <si>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</si>
  <si>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</si>
  <si>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</si>
  <si>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</si>
  <si>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</si>
  <si>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</si>
  <si>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</si>
  <si>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</si>
  <si>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</si>
  <si>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</si>
  <si>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</si>
  <si>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</si>
  <si>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</si>
  <si>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</si>
  <si>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</si>
  <si>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</si>
  <si>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</si>
  <si>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</si>
  <si>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</si>
  <si>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</si>
  <si>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</si>
  <si>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</si>
  <si>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</si>
  <si>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</si>
  <si>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</si>
  <si>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</si>
  <si>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</si>
  <si>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</si>
  <si>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</si>
  <si>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</si>
  <si>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</si>
  <si>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</si>
  <si>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</si>
  <si>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</si>
  <si>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</si>
  <si>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</si>
  <si>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</si>
  <si>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</si>
  <si>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</si>
  <si>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</si>
  <si>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</si>
  <si>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</si>
  <si>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</si>
  <si>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</si>
  <si>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</si>
  <si>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</si>
  <si>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</si>
  <si>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</si>
  <si>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</si>
  <si>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</si>
  <si>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</si>
  <si>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</si>
  <si>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</si>
  <si>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</si>
  <si>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</si>
  <si>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</si>
  <si>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</si>
  <si>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</si>
  <si>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</si>
  <si>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</si>
  <si>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</si>
  <si>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</si>
  <si>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</si>
  <si>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</si>
  <si>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</si>
  <si>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</si>
  <si>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</si>
  <si>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</si>
  <si>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</si>
  <si>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</si>
  <si>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</si>
  <si>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</si>
  <si>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</si>
  <si>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</si>
  <si>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</si>
  <si>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</si>
  <si>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</si>
  <si>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</si>
  <si>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</si>
  <si>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</si>
  <si>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</si>
  <si>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</si>
  <si>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</si>
  <si>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</si>
  <si>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</si>
  <si>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</si>
  <si>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</si>
  <si>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</si>
  <si>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</si>
  <si>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</si>
  <si>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</si>
  <si>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</si>
  <si>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</si>
  <si>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</si>
  <si>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</si>
  <si>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</si>
  <si>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</si>
  <si>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</si>
  <si>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</si>
  <si>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</si>
  <si>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</si>
  <si>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</si>
  <si>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</si>
  <si>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</si>
  <si>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</si>
  <si>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</si>
  <si>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</si>
  <si>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</si>
  <si>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</si>
  <si>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</si>
  <si>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</si>
  <si>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</si>
  <si>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</si>
  <si>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</si>
  <si>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</si>
  <si>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</si>
  <si>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</si>
  <si>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</si>
  <si>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</si>
  <si>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</si>
  <si>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</si>
  <si>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</si>
  <si>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</si>
  <si>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</si>
  <si>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</si>
  <si>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</si>
  <si>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</si>
  <si>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</si>
  <si>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</si>
  <si>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</si>
  <si>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</si>
  <si>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</si>
  <si>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</si>
  <si>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</si>
  <si>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</si>
  <si>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</si>
  <si>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</si>
  <si>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</si>
  <si>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</si>
  <si>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</si>
  <si>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</si>
  <si>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</si>
  <si>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</si>
  <si>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</si>
  <si>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</si>
  <si>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</si>
  <si>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</si>
  <si>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</si>
  <si>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</si>
  <si>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</si>
  <si>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</si>
  <si>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</si>
  <si>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</si>
  <si>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</si>
  <si>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</si>
  <si>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</si>
  <si>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</si>
  <si>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</si>
  <si>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</si>
  <si>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</si>
  <si>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</si>
  <si>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</si>
  <si>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</si>
  <si>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</si>
  <si>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</si>
  <si>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</si>
  <si>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</si>
  <si>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</si>
  <si>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</si>
  <si>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</si>
  <si>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</si>
  <si>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</si>
  <si>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</si>
  <si>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</si>
  <si>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</si>
  <si>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</si>
  <si>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</si>
  <si>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</si>
  <si>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</si>
  <si>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</si>
  <si>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</si>
  <si>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</si>
  <si>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</si>
  <si>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</si>
  <si>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</si>
  <si>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</si>
  <si>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</si>
  <si>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</si>
  <si>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</si>
  <si>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</si>
  <si>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</si>
  <si>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</si>
  <si>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</si>
  <si>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</si>
  <si>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</si>
  <si>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</si>
  <si>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</si>
  <si>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</si>
  <si>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</si>
  <si>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</si>
  <si>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</si>
  <si>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</si>
  <si>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</si>
  <si>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</si>
  <si>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</si>
  <si>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</si>
  <si>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</si>
  <si>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</si>
  <si>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</si>
  <si>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</si>
  <si>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</si>
  <si>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</si>
  <si>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</si>
  <si>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</si>
  <si>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</si>
  <si>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</si>
  <si>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</si>
  <si>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</si>
  <si>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</si>
  <si>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</si>
  <si>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</si>
  <si>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</si>
  <si>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</si>
  <si>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</si>
  <si>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</si>
  <si>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</si>
  <si>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</si>
  <si>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</si>
  <si>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</si>
  <si>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</si>
  <si>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</si>
  <si>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</si>
  <si>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</si>
  <si>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</si>
  <si>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</si>
  <si>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</si>
  <si>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</si>
  <si>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</si>
  <si>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</si>
  <si>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</si>
  <si>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</si>
  <si>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</si>
  <si>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</si>
  <si>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</si>
  <si>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</si>
  <si>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</si>
  <si>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</si>
  <si>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</si>
  <si>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</si>
  <si>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</si>
  <si>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</si>
  <si>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</si>
  <si>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</si>
  <si>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</si>
  <si>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</si>
  <si>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</si>
  <si>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</si>
  <si>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</si>
  <si>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</si>
  <si>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</si>
  <si>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</si>
  <si>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</si>
  <si>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</si>
  <si>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</si>
  <si>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</si>
  <si>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</si>
  <si>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</si>
  <si>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</si>
  <si>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</si>
  <si>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</si>
  <si>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</si>
  <si>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</si>
  <si>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</si>
  <si>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</si>
  <si>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</si>
  <si>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</si>
  <si>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</si>
  <si>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</si>
  <si>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</si>
  <si>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</si>
  <si>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</si>
  <si>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</si>
  <si>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</si>
  <si>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</si>
  <si>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</si>
  <si>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</si>
  <si>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</si>
  <si>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</si>
  <si>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</si>
  <si>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</si>
  <si>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</si>
  <si>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</si>
  <si>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</si>
  <si>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</si>
  <si>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</si>
  <si>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</si>
  <si>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</si>
  <si>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</si>
  <si>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</si>
  <si>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</si>
  <si>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</si>
  <si>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</si>
  <si>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</si>
  <si>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</si>
  <si>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</si>
  <si>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</si>
  <si>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</si>
  <si>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</si>
  <si>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</si>
  <si>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</si>
  <si>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</si>
  <si>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</si>
  <si>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</si>
  <si>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</si>
  <si>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</si>
  <si>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</si>
  <si>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</si>
  <si>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</si>
  <si>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</si>
  <si>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</si>
  <si>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</si>
  <si>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</si>
  <si>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</si>
  <si>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</si>
  <si>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</si>
  <si>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</si>
  <si>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</si>
  <si>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</si>
  <si>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</si>
  <si>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</si>
  <si>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</si>
  <si>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</si>
  <si>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</si>
  <si>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</si>
  <si>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</si>
  <si>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</si>
  <si>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</si>
  <si>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</si>
  <si>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</si>
  <si>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</si>
  <si>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</si>
  <si>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</si>
  <si>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</si>
  <si>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</si>
  <si>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</si>
  <si>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</si>
  <si>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</si>
  <si>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</si>
  <si>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</si>
  <si>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</si>
  <si>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</si>
  <si>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</si>
  <si>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</si>
  <si>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</si>
  <si>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</si>
  <si>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</si>
  <si>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</si>
  <si>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</si>
  <si>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</si>
  <si>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</si>
  <si>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</si>
  <si>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</si>
  <si>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</si>
  <si>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</si>
  <si>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</si>
  <si>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</si>
  <si>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</si>
  <si>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</si>
  <si>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</si>
  <si>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</si>
  <si>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</si>
  <si>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</si>
  <si>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</si>
  <si>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</si>
  <si>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</si>
  <si>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</si>
  <si>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</si>
  <si>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</si>
  <si>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</si>
  <si>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</si>
  <si>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</si>
  <si>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</si>
  <si>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</si>
  <si>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</si>
  <si>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</si>
  <si>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</si>
  <si>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</si>
  <si>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</si>
  <si>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</si>
  <si>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</si>
  <si>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</si>
  <si>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</si>
  <si>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</si>
  <si>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</si>
  <si>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</si>
  <si>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</si>
  <si>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</si>
  <si>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</si>
  <si>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</si>
  <si>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</si>
  <si>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</si>
  <si>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</si>
  <si>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</si>
  <si>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</si>
  <si>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</si>
  <si>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</si>
  <si>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</si>
  <si>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</si>
  <si>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</si>
  <si>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</si>
  <si>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</si>
  <si>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</si>
  <si>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</si>
  <si>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</si>
  <si>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</si>
  <si>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</si>
  <si>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</si>
  <si>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</si>
  <si>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</si>
  <si>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</si>
  <si>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</si>
  <si>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</si>
  <si>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</si>
  <si>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</si>
  <si>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</si>
  <si>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</si>
  <si>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</si>
  <si>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</si>
  <si>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</si>
  <si>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</si>
  <si>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</si>
  <si>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</si>
  <si>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</si>
  <si>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</si>
  <si>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</si>
  <si>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</si>
  <si>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</si>
  <si>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</si>
  <si>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</si>
  <si>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</si>
  <si>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</si>
  <si>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</si>
  <si>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</si>
  <si>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</si>
  <si>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</si>
  <si>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</si>
  <si>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</si>
  <si>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</si>
  <si>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</si>
  <si>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</si>
  <si>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</si>
  <si>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</si>
  <si>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</si>
  <si>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</si>
  <si>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</si>
  <si>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</si>
  <si>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</si>
  <si>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</si>
  <si>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</si>
  <si>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</si>
  <si>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</si>
  <si>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</si>
  <si>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</si>
  <si>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</si>
  <si>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</si>
  <si>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</si>
  <si>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</si>
  <si>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</si>
  <si>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</si>
  <si>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</si>
  <si>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</si>
  <si>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</si>
  <si>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</si>
  <si>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</si>
  <si>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</si>
  <si>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</si>
  <si>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</si>
  <si>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</si>
  <si>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</si>
  <si>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</si>
  <si>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</si>
  <si>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</si>
  <si>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</si>
  <si>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</si>
  <si>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</si>
  <si>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</si>
  <si>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</si>
  <si>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</si>
  <si>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</si>
  <si>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</si>
  <si>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</si>
  <si>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</si>
  <si>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</si>
  <si>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</si>
  <si>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</si>
  <si>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</si>
  <si>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</si>
  <si>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</si>
  <si>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</si>
  <si>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</si>
  <si>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</si>
  <si>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</si>
  <si>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</si>
  <si>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</si>
  <si>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</si>
  <si>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</si>
  <si>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</si>
  <si>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</si>
  <si>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</si>
  <si>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</si>
  <si>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</si>
  <si>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</si>
  <si>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</si>
  <si>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</si>
  <si>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</si>
  <si>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</si>
  <si>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</si>
  <si>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</si>
  <si>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</si>
  <si>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</si>
  <si>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</si>
  <si>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</si>
  <si>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</si>
  <si>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</si>
  <si>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</si>
  <si>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</si>
  <si>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</si>
  <si>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</si>
  <si>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</si>
  <si>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</si>
  <si>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</si>
  <si>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</si>
  <si>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</si>
  <si>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</si>
  <si>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</si>
  <si>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</si>
  <si>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</si>
  <si>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</si>
  <si>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</si>
  <si>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</si>
  <si>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</si>
  <si>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</si>
  <si>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</si>
  <si>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</si>
  <si>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</si>
  <si>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</si>
  <si>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</si>
  <si>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</si>
  <si>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</si>
  <si>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</si>
  <si>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</si>
  <si>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</si>
  <si>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</si>
  <si>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</si>
  <si>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</si>
  <si>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</si>
  <si>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</si>
  <si>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</si>
  <si>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</si>
  <si>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</si>
  <si>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</si>
  <si>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</si>
  <si>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</si>
  <si>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</si>
  <si>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</si>
  <si>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</si>
  <si>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</si>
  <si>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</si>
  <si>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</si>
  <si>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</si>
  <si>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</si>
  <si>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</si>
  <si>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</si>
  <si>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</si>
  <si>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</si>
  <si>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</si>
  <si>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</si>
  <si>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</si>
  <si>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</si>
  <si>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</si>
  <si>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</si>
  <si>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</si>
  <si>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</si>
  <si>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</si>
  <si>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</si>
  <si>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</si>
  <si>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</si>
  <si>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</si>
  <si>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</si>
  <si>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</si>
  <si>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</si>
  <si>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</si>
  <si>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</si>
  <si>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</si>
  <si>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</si>
  <si>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</si>
  <si>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</si>
  <si>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</si>
  <si>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</si>
  <si>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</si>
  <si>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</si>
  <si>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</si>
  <si>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</si>
  <si>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</si>
  <si>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</si>
  <si>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</si>
  <si>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</si>
  <si>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</si>
  <si>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</si>
  <si>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</si>
  <si>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</si>
  <si>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</si>
  <si>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</si>
  <si>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</si>
  <si>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</si>
  <si>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</si>
  <si>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</si>
  <si>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</si>
  <si>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</si>
  <si>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</si>
  <si>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</si>
  <si>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</si>
  <si>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</si>
  <si>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</si>
  <si>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</si>
  <si>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</si>
  <si>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</si>
  <si>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</si>
  <si>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</si>
  <si>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</si>
  <si>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</si>
  <si>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</si>
  <si>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</si>
  <si>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</si>
  <si>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</si>
  <si>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</si>
  <si>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</si>
  <si>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</si>
  <si>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</si>
  <si>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</si>
  <si>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</si>
  <si>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</si>
  <si>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</si>
  <si>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</si>
  <si>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</si>
  <si>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</si>
  <si>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</si>
  <si>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</si>
  <si>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</si>
  <si>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</si>
  <si>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</si>
  <si>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</si>
  <si>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</si>
  <si>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</si>
  <si>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</si>
  <si>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</si>
  <si>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</si>
  <si>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</si>
  <si>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</si>
  <si>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</si>
  <si>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</si>
  <si>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</si>
  <si>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</si>
  <si>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</si>
  <si>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</si>
  <si>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</si>
  <si>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</si>
  <si>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</si>
  <si>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</si>
  <si>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</si>
  <si>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</si>
  <si>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</si>
  <si>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</si>
  <si>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</si>
  <si>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</si>
  <si>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</si>
  <si>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</si>
  <si>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</si>
  <si>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</si>
  <si>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</si>
  <si>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</si>
  <si>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</si>
  <si>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</si>
  <si>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</si>
  <si>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</si>
  <si>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</si>
  <si>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</si>
  <si>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</si>
  <si>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</si>
  <si>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</si>
  <si>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</si>
  <si>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</si>
  <si>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</si>
  <si>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</si>
  <si>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</si>
  <si>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</si>
  <si>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</si>
  <si>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</si>
  <si>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</si>
  <si>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</si>
  <si>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</si>
  <si>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</si>
  <si>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</si>
  <si>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</si>
  <si>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</si>
  <si>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</si>
  <si>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</si>
  <si>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</si>
  <si>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</si>
  <si>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</si>
  <si>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</si>
  <si>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</si>
  <si>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</si>
  <si>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</si>
  <si>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</si>
  <si>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</si>
  <si>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</si>
  <si>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</si>
  <si>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</si>
  <si>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</si>
  <si>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</si>
  <si>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</si>
  <si>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</si>
  <si>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</si>
  <si>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</si>
  <si>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</si>
  <si>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</si>
  <si>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</si>
  <si>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</si>
  <si>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</si>
  <si>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</si>
  <si>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</si>
  <si>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</si>
  <si>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</si>
  <si>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</si>
  <si>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</si>
  <si>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</si>
  <si>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</si>
  <si>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</si>
  <si>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</si>
  <si>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</si>
  <si>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</si>
  <si>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</si>
  <si>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</si>
  <si>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</si>
  <si>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</si>
  <si>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</si>
  <si>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</si>
  <si>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</si>
  <si>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</si>
  <si>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</si>
  <si>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</si>
  <si>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</si>
  <si>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</si>
  <si>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</si>
  <si>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</si>
  <si>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</si>
  <si>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</si>
  <si>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</si>
  <si>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</si>
  <si>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</si>
  <si>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</si>
  <si>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</si>
  <si>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</si>
  <si>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</si>
  <si>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</si>
  <si>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</si>
  <si>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</si>
  <si>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</si>
  <si>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</si>
  <si>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</si>
  <si>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</si>
  <si>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</si>
  <si>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</si>
  <si>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</si>
  <si>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</si>
  <si>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</si>
  <si>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</si>
  <si>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</si>
  <si>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</si>
  <si>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</si>
  <si>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</si>
  <si>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</si>
  <si>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</si>
  <si>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</si>
  <si>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</si>
  <si>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</si>
  <si>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</si>
  <si>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</si>
  <si>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</si>
  <si>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</si>
  <si>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</si>
  <si>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</si>
  <si>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</si>
  <si>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</si>
  <si>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</si>
  <si>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</si>
  <si>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</si>
  <si>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</si>
  <si>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</si>
  <si>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</si>
  <si>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</si>
  <si>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</si>
  <si>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</si>
  <si>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</si>
  <si>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</si>
  <si>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</si>
  <si>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</si>
  <si>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</si>
  <si>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</si>
  <si>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</si>
  <si>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</si>
  <si>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</si>
  <si>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</si>
  <si>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</si>
  <si>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</si>
  <si>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</si>
  <si>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</si>
  <si>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</si>
  <si>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</si>
  <si>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</si>
  <si>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</si>
  <si>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</si>
  <si>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</si>
  <si>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</si>
  <si>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</si>
  <si>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</si>
  <si>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</si>
  <si>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</si>
  <si>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</si>
  <si>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</si>
  <si>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</si>
  <si>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</si>
  <si>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</si>
  <si>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</si>
  <si>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</si>
  <si>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</si>
  <si>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</si>
  <si>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</si>
  <si>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</si>
  <si>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</si>
  <si>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</si>
  <si>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</si>
  <si>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</si>
  <si>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</si>
  <si>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</si>
  <si>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</si>
  <si>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</si>
  <si>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</si>
  <si>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</si>
  <si>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</si>
  <si>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</si>
  <si>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</si>
  <si>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</si>
  <si>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</si>
  <si>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</si>
  <si>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</si>
  <si>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</si>
  <si>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</si>
  <si>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</si>
  <si>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</si>
  <si>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</si>
  <si>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</si>
  <si>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</si>
  <si>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</si>
  <si>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</si>
  <si>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</si>
  <si>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</si>
  <si>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</si>
  <si>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</si>
  <si>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</si>
  <si>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</si>
  <si>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</si>
  <si>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</si>
  <si>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</si>
  <si>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</si>
  <si>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</si>
  <si>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</si>
  <si>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</si>
  <si>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</si>
  <si>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</si>
  <si>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</si>
  <si>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</si>
  <si>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</si>
  <si>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</si>
  <si>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</si>
  <si>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</si>
  <si>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</si>
  <si>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</si>
  <si>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</si>
  <si>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</si>
  <si>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</si>
  <si>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</si>
  <si>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</si>
  <si>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</si>
  <si>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</si>
  <si>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</si>
  <si>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</si>
  <si>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</si>
  <si>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</si>
  <si>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</si>
  <si>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</si>
  <si>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</si>
  <si>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</si>
  <si>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</si>
  <si>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</si>
  <si>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</si>
  <si>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</si>
  <si>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</si>
  <si>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</si>
  <si>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</si>
  <si>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</si>
  <si>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</si>
  <si>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</si>
  <si>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</si>
  <si>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</si>
  <si>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</si>
  <si>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</si>
  <si>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</si>
  <si>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</si>
  <si>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</si>
  <si>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</si>
  <si>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</si>
  <si>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</si>
  <si>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</si>
  <si>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</si>
  <si>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</si>
  <si>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</si>
  <si>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</si>
  <si>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</si>
  <si>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</si>
  <si>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</si>
  <si>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</si>
  <si>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</si>
  <si>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</si>
  <si>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</si>
  <si>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</si>
  <si>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</si>
  <si>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</si>
  <si>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</si>
  <si>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</si>
  <si>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</si>
  <si>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</si>
  <si>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</si>
  <si>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</si>
  <si>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</si>
  <si>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</si>
  <si>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</si>
  <si>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</si>
  <si>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</si>
  <si>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</si>
  <si>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</si>
  <si>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</si>
  <si>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</si>
  <si>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</si>
  <si>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</si>
  <si>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</si>
  <si>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</si>
  <si>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</si>
  <si>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</si>
  <si>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</si>
  <si>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</si>
  <si>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</si>
  <si>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</si>
  <si>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</si>
  <si>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</si>
  <si>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</si>
  <si>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</si>
  <si>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</si>
  <si>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</si>
  <si>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</si>
  <si>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</si>
  <si>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</si>
  <si>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</si>
  <si>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</si>
  <si>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</si>
  <si>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</si>
  <si>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</si>
  <si>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</si>
  <si>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</si>
  <si>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</si>
  <si>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</si>
  <si>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</si>
  <si>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</si>
  <si>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</si>
  <si>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</si>
  <si>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</si>
  <si>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</si>
  <si>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</si>
  <si>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</si>
  <si>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</si>
  <si>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</si>
  <si>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</si>
  <si>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</si>
  <si>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</si>
  <si>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</si>
  <si>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</si>
  <si>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</si>
  <si>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</si>
  <si>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</si>
  <si>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</si>
  <si>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</si>
  <si>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</si>
  <si>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</si>
  <si>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</si>
  <si>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</si>
  <si>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</si>
  <si>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</si>
  <si>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</si>
  <si>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</si>
  <si>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</si>
  <si>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</si>
  <si>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</si>
  <si>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</si>
  <si>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</si>
  <si>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</si>
  <si>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</si>
  <si>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</si>
  <si>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</si>
  <si>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</si>
  <si>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</si>
  <si>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</si>
  <si>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</si>
  <si>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</si>
  <si>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</si>
  <si>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</si>
  <si>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</si>
  <si>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</si>
  <si>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</si>
  <si>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</si>
  <si>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</si>
  <si>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</si>
  <si>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</si>
  <si>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</si>
  <si>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</si>
  <si>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</si>
  <si>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</si>
  <si>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</si>
  <si>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</si>
  <si>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</si>
  <si>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</si>
  <si>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</si>
  <si>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</si>
  <si>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</si>
  <si>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</si>
  <si>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</si>
  <si>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</si>
  <si>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</si>
  <si>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</si>
  <si>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</si>
  <si>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</si>
  <si>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</si>
  <si>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</si>
  <si>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</si>
  <si>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</si>
  <si>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</si>
  <si>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</si>
  <si>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</si>
  <si>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</si>
  <si>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</si>
  <si>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</si>
  <si>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</si>
  <si>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</si>
  <si>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</si>
  <si>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</si>
  <si>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</si>
  <si>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</si>
  <si>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</si>
  <si>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</si>
  <si>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</si>
  <si>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</si>
  <si>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</si>
  <si>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</si>
  <si>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</si>
  <si>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</si>
  <si>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</si>
  <si>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</si>
  <si>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</si>
  <si>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</si>
  <si>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</si>
  <si>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</si>
  <si>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</si>
  <si>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</si>
  <si>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</si>
  <si>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</si>
  <si>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</si>
  <si>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</si>
  <si>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</si>
  <si>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</si>
  <si>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</si>
  <si>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</si>
  <si>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</si>
  <si>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</si>
  <si>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</si>
  <si>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</si>
  <si>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</si>
  <si>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</si>
  <si>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</si>
  <si>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</si>
  <si>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</si>
  <si>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</si>
  <si>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</si>
  <si>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</si>
  <si>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</si>
  <si>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</si>
  <si>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</si>
  <si>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</si>
  <si>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</si>
  <si>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</si>
  <si>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</si>
  <si>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</si>
  <si>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</si>
  <si>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</si>
  <si>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</si>
  <si>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</si>
  <si>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</si>
  <si>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</si>
  <si>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</si>
  <si>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</si>
  <si>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</si>
  <si>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</si>
  <si>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</si>
  <si>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</si>
  <si>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</si>
  <si>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</si>
  <si>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</si>
  <si>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</si>
  <si>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</si>
  <si>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</si>
  <si>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</si>
  <si>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</si>
  <si>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</si>
  <si>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</si>
  <si>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</si>
  <si>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</si>
  <si>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</si>
  <si>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</si>
  <si>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</si>
  <si>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</si>
  <si>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</si>
  <si>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</si>
  <si>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</si>
  <si>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</si>
  <si>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</si>
  <si>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</si>
  <si>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</si>
  <si>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</si>
  <si>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</si>
  <si>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</si>
  <si>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</si>
  <si>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</si>
  <si>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</si>
  <si>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</si>
  <si>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</si>
  <si>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</si>
  <si>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</si>
  <si>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</si>
  <si>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</si>
  <si>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</si>
  <si>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</si>
  <si>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</si>
  <si>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</si>
  <si>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</si>
  <si>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</si>
  <si>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</si>
  <si>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</si>
  <si>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</si>
  <si>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</si>
  <si>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</si>
  <si>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</si>
  <si>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</si>
  <si>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</si>
  <si>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</si>
  <si>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</si>
  <si>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</si>
  <si>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</si>
  <si>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</si>
  <si>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</si>
  <si>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</si>
  <si>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</si>
  <si>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</si>
  <si>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</si>
  <si>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</si>
  <si>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</si>
  <si>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</si>
  <si>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</si>
  <si>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</si>
  <si>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</si>
  <si>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</si>
  <si>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</si>
  <si>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</si>
  <si>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</si>
  <si>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</si>
  <si>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</si>
  <si>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</si>
  <si>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</si>
  <si>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</si>
  <si>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</si>
  <si>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</si>
  <si>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</si>
  <si>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</si>
  <si>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</si>
  <si>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</si>
  <si>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</si>
  <si>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</si>
  <si>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</si>
  <si>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</si>
  <si>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</si>
  <si>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</si>
  <si>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</si>
  <si>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</si>
  <si>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</si>
  <si>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</si>
  <si>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</si>
  <si>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</si>
  <si>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</si>
  <si>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</si>
  <si>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</si>
  <si>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</si>
  <si>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</si>
  <si>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</si>
  <si>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</si>
  <si>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</si>
  <si>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</si>
  <si>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</si>
  <si>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</si>
  <si>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</si>
  <si>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</si>
  <si>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</si>
  <si>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</si>
  <si>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</si>
  <si>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</si>
  <si>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</si>
  <si>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</si>
  <si>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</si>
  <si>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</si>
  <si>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</si>
  <si>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</si>
  <si>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</si>
  <si>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</si>
  <si>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</si>
  <si>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</si>
  <si>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</si>
  <si>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</si>
  <si>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</si>
  <si>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</si>
  <si>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</si>
  <si>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</si>
  <si>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</si>
  <si>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</si>
  <si>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</si>
  <si>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</si>
  <si>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</si>
  <si>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</si>
  <si>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</si>
  <si>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</si>
  <si>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</si>
  <si>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</si>
  <si>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</si>
  <si>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</si>
  <si>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</si>
  <si>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</si>
  <si>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</si>
  <si>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</si>
  <si>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</si>
  <si>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</si>
  <si>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</si>
  <si>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</si>
  <si>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</si>
  <si>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</si>
  <si>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</si>
  <si>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</si>
  <si>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</si>
  <si>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</si>
  <si>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</si>
  <si>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</si>
  <si>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</si>
  <si>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</si>
  <si>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</si>
  <si>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</si>
  <si>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</si>
  <si>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</si>
  <si>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</si>
  <si>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</si>
  <si>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</si>
  <si>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</si>
  <si>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</si>
  <si>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</si>
  <si>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</si>
  <si>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</si>
  <si>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</si>
  <si>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</si>
  <si>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</si>
  <si>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</si>
  <si>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</si>
  <si>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</si>
  <si>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</si>
  <si>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</si>
  <si>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</si>
  <si>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</si>
  <si>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</si>
  <si>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</si>
  <si>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</si>
  <si>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</si>
  <si>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</si>
  <si>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</si>
  <si>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</si>
  <si>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</si>
  <si>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</si>
  <si>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</si>
  <si>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</si>
  <si>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</si>
  <si>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</si>
  <si>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</si>
  <si>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</si>
  <si>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</si>
  <si>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</si>
  <si>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</si>
  <si>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</si>
  <si>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</si>
  <si>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</si>
  <si>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</si>
  <si>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</si>
  <si>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</si>
  <si>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</si>
  <si>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</si>
  <si>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</si>
  <si>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</si>
  <si>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</si>
  <si>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</si>
  <si>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</si>
  <si>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</si>
  <si>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</si>
  <si>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</si>
  <si>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</si>
  <si>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</si>
  <si>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</si>
  <si>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</si>
  <si>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</si>
  <si>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</si>
  <si>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</si>
  <si>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</si>
  <si>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</si>
  <si>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</si>
  <si>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</si>
  <si>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</si>
  <si>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</si>
  <si>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</si>
  <si>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</si>
  <si>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</si>
  <si>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</si>
  <si>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</si>
  <si>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</si>
  <si>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</si>
  <si>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</si>
  <si>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</si>
  <si>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</si>
  <si>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</si>
  <si>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</si>
  <si>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</si>
  <si>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</si>
  <si>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</si>
  <si>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</si>
  <si>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</si>
  <si>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</si>
  <si>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</si>
  <si>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</si>
  <si>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</si>
  <si>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</si>
  <si>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</si>
  <si>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</si>
  <si>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</si>
  <si>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</si>
  <si>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</si>
  <si>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</si>
  <si>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</si>
  <si>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</si>
  <si>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</si>
  <si>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</si>
  <si>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</si>
  <si>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</si>
  <si>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</si>
  <si>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</si>
  <si>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</si>
  <si>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</si>
  <si>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</si>
  <si>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</si>
  <si>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</si>
  <si>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</si>
  <si>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</si>
  <si>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</si>
  <si>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</si>
  <si>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</si>
  <si>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</si>
  <si>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</si>
  <si>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</si>
  <si>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</si>
  <si>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</si>
  <si>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</si>
  <si>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</si>
  <si>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</si>
  <si>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</si>
  <si>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</si>
  <si>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</si>
  <si>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</si>
  <si>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</si>
  <si>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</si>
  <si>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</si>
  <si>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</si>
  <si>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</si>
  <si>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</si>
  <si>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</si>
  <si>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</si>
  <si>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</si>
  <si>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</si>
  <si>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</si>
  <si>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</si>
  <si>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</si>
  <si>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</si>
  <si>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</si>
  <si>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</si>
  <si>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</si>
  <si>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</si>
  <si>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</si>
  <si>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</si>
  <si>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</si>
  <si>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</si>
  <si>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</si>
  <si>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</si>
  <si>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</si>
  <si>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</si>
  <si>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</si>
  <si>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</si>
  <si>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</si>
  <si>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</si>
  <si>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</si>
  <si>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</si>
  <si>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</si>
  <si>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</si>
  <si>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</si>
  <si>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</si>
  <si>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</si>
  <si>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</si>
  <si>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</si>
  <si>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</si>
  <si>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</si>
  <si>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</si>
  <si>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</si>
  <si>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</si>
  <si>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</si>
  <si>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</si>
  <si>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</si>
  <si>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</si>
  <si>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</si>
  <si>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</si>
  <si>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</si>
  <si>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</si>
  <si>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</si>
  <si>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</si>
  <si>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</si>
  <si>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</si>
  <si>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</si>
  <si>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</si>
  <si>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</si>
  <si>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</si>
  <si>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</si>
  <si>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</si>
  <si>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</si>
  <si>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</si>
  <si>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</si>
  <si>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</si>
  <si>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</si>
  <si>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</si>
  <si>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</si>
  <si>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</si>
  <si>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</si>
  <si>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</si>
  <si>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</si>
  <si>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</si>
  <si>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</si>
  <si>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</si>
  <si>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</si>
  <si>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</si>
  <si>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</si>
  <si>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</si>
  <si>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</si>
  <si>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</si>
  <si>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</si>
  <si>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</si>
  <si>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</si>
  <si>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</si>
  <si>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</si>
  <si>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</si>
  <si>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</si>
  <si>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</si>
  <si>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</si>
  <si>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</si>
  <si>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</si>
  <si>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</si>
  <si>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</si>
  <si>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</si>
  <si>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</si>
  <si>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</si>
  <si>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</si>
  <si>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</si>
  <si>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</si>
  <si>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</si>
  <si>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</si>
  <si>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</si>
  <si>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</si>
  <si>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</si>
  <si>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</si>
  <si>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</si>
  <si>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</si>
  <si>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</si>
  <si>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</si>
  <si>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</si>
  <si>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</si>
  <si>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</si>
  <si>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</si>
  <si>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</si>
  <si>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</si>
  <si>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</si>
  <si>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</si>
  <si>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</si>
  <si>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</si>
  <si>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</si>
  <si>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</si>
  <si>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</si>
  <si>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</si>
  <si>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</si>
  <si>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</si>
  <si>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</si>
  <si>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</si>
  <si>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</si>
  <si>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</si>
  <si>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</si>
  <si>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</si>
  <si>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</si>
  <si>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</si>
  <si>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</si>
  <si>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</si>
  <si>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</si>
  <si>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</si>
  <si>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</si>
  <si>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</si>
  <si>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</si>
  <si>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</si>
  <si>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</si>
  <si>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</si>
  <si>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</si>
  <si>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</si>
  <si>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</si>
  <si>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</si>
  <si>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</si>
  <si>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</si>
  <si>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</si>
  <si>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</si>
  <si>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</si>
  <si>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</si>
  <si>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</si>
  <si>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</si>
  <si>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</si>
  <si>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</si>
  <si>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</si>
  <si>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</si>
  <si>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</si>
  <si>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</si>
  <si>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</si>
  <si>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</si>
  <si>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</si>
  <si>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</si>
  <si>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</si>
  <si>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</si>
  <si>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</si>
  <si>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</si>
  <si>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</si>
  <si>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</si>
  <si>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</si>
  <si>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</si>
  <si>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</si>
  <si>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</si>
  <si>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</si>
  <si>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</si>
  <si>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</si>
  <si>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</si>
  <si>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</si>
  <si>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</si>
  <si>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</si>
  <si>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</si>
  <si>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</si>
  <si>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</si>
  <si>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</si>
  <si>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</si>
  <si>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</si>
  <si>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</si>
  <si>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</si>
  <si>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</si>
  <si>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</si>
  <si>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</si>
  <si>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</si>
  <si>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</si>
  <si>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</si>
  <si>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</si>
  <si>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</si>
  <si>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</si>
  <si>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</si>
  <si>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</si>
  <si>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</si>
  <si>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</si>
  <si>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</si>
  <si>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</si>
  <si>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</si>
  <si>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</si>
  <si>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</si>
  <si>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</si>
  <si>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</si>
  <si>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</si>
  <si>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</si>
  <si>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</si>
  <si>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</si>
  <si>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</si>
  <si>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</si>
  <si>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</si>
  <si>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</si>
  <si>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</si>
  <si>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</si>
  <si>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</si>
  <si>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</si>
  <si>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</si>
  <si>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</si>
  <si>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</si>
  <si>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</si>
  <si>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</si>
  <si>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</si>
  <si>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</si>
  <si>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</si>
  <si>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</si>
  <si>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</si>
  <si>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</si>
  <si>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</si>
  <si>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</si>
  <si>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</si>
  <si>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</si>
  <si>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</si>
  <si>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</si>
  <si>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</si>
  <si>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</si>
  <si>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</si>
  <si>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</si>
  <si>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</si>
  <si>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</si>
  <si>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</si>
  <si>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</si>
  <si>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</si>
  <si>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</si>
  <si>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</si>
  <si>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</si>
  <si>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</si>
  <si>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</si>
  <si>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</si>
  <si>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</si>
  <si>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</si>
  <si>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</si>
  <si>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</si>
  <si>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</si>
  <si>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</si>
  <si>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</si>
  <si>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</si>
  <si>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</si>
  <si>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</si>
  <si>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</si>
  <si>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</si>
  <si>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</si>
  <si>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</si>
  <si>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</si>
  <si>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</si>
  <si>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</si>
  <si>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</si>
  <si>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</si>
  <si>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</si>
  <si>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</si>
  <si>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</si>
  <si>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</si>
  <si>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</si>
  <si>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</si>
  <si>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</si>
  <si>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</si>
  <si>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</si>
  <si>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</si>
  <si>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</si>
  <si>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</si>
  <si>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</si>
  <si>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</si>
  <si>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</si>
  <si>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</si>
  <si>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</si>
  <si>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</si>
  <si>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</si>
  <si>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</si>
  <si>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</si>
  <si>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</si>
  <si>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</si>
  <si>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</si>
  <si>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</si>
  <si>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</si>
  <si>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</si>
  <si>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</si>
  <si>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</si>
  <si>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</si>
  <si>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</si>
  <si>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</si>
  <si>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</si>
  <si>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</si>
  <si>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</si>
  <si>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</si>
  <si>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</si>
  <si>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</si>
  <si>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</si>
  <si>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</si>
  <si>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</si>
  <si>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</si>
  <si>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</si>
  <si>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</si>
  <si>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</si>
  <si>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</si>
  <si>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</si>
  <si>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</si>
  <si>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</si>
  <si>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</si>
  <si>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</si>
  <si>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</si>
  <si>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</si>
  <si>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</si>
  <si>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</si>
  <si>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</si>
  <si>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</si>
  <si>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</si>
  <si>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</si>
  <si>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</si>
  <si>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</si>
  <si>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</si>
  <si>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</si>
  <si>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</si>
  <si>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</si>
  <si>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</si>
  <si>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</si>
  <si>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</si>
  <si>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</si>
  <si>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</si>
  <si>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</si>
  <si>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</si>
  <si>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</si>
  <si>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</si>
  <si>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</si>
  <si>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</si>
  <si>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</si>
  <si>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</si>
  <si>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</si>
  <si>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</si>
  <si>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</si>
  <si>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</si>
  <si>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</si>
  <si>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</si>
  <si>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</si>
  <si>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</si>
  <si>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</si>
  <si>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</si>
  <si>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</si>
  <si>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</si>
  <si>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</si>
  <si>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</si>
  <si>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</si>
  <si>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</si>
  <si>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</si>
  <si>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</si>
  <si>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</si>
  <si>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</si>
  <si>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</si>
  <si>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</si>
  <si>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</si>
  <si>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</si>
  <si>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</si>
  <si>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</si>
  <si>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</si>
  <si>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</si>
  <si>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</si>
  <si>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</si>
  <si>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</si>
  <si>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</si>
  <si>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</si>
  <si>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</si>
  <si>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</si>
  <si>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</si>
  <si>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</si>
  <si>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</si>
  <si>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</si>
  <si>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</si>
  <si>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</si>
  <si>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</si>
  <si>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</si>
  <si>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</si>
  <si>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</si>
  <si>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</si>
  <si>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</si>
  <si>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</si>
  <si>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</si>
  <si>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</si>
  <si>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</si>
  <si>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</si>
  <si>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</si>
  <si>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</si>
  <si>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</si>
  <si>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</si>
  <si>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</si>
  <si>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</si>
  <si>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</si>
  <si>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</si>
  <si>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</si>
  <si>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</si>
  <si>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</si>
  <si>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</si>
  <si>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</si>
  <si>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</si>
  <si>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</si>
  <si>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</si>
  <si>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</si>
  <si>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</si>
  <si>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</si>
  <si>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</si>
  <si>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</si>
  <si>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</si>
  <si>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</si>
  <si>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</si>
  <si>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</si>
  <si>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</si>
  <si>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</si>
  <si>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</si>
  <si>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</si>
  <si>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</si>
  <si>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</si>
  <si>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</si>
  <si>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</si>
  <si>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</si>
  <si>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</si>
  <si>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</si>
  <si>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</si>
  <si>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</si>
  <si>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</si>
  <si>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</si>
  <si>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</si>
  <si>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</si>
  <si>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</si>
  <si>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</si>
  <si>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</si>
  <si>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</si>
  <si>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</si>
  <si>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</si>
  <si>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</si>
  <si>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</si>
  <si>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</si>
  <si>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</si>
  <si>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</si>
  <si>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</si>
  <si>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</si>
  <si>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</si>
  <si>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</si>
  <si>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</si>
  <si>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</si>
  <si>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</si>
  <si>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</si>
  <si>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</si>
  <si>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</si>
  <si>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</si>
  <si>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</si>
  <si>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</si>
  <si>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</si>
  <si>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</si>
  <si>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</si>
  <si>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</si>
  <si>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</si>
  <si>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</si>
  <si>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</si>
  <si>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</si>
  <si>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</si>
  <si>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</si>
  <si>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</si>
  <si>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</si>
  <si>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</si>
  <si>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</si>
  <si>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</si>
  <si>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</si>
  <si>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</si>
  <si>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</si>
  <si>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</si>
  <si>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</si>
  <si>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</si>
  <si>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</si>
  <si>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</si>
  <si>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</si>
  <si>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</si>
  <si>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</si>
  <si>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</si>
  <si>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</si>
  <si>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</si>
  <si>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</si>
  <si>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</si>
  <si>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</si>
  <si>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</si>
  <si>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</si>
  <si>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</si>
  <si>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</si>
  <si>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</si>
  <si>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</si>
  <si>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</si>
  <si>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</si>
  <si>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</si>
  <si>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</si>
  <si>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</si>
  <si>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</si>
  <si>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</si>
  <si>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</si>
  <si>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</si>
  <si>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</si>
  <si>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</si>
  <si>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</si>
  <si>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</si>
  <si>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</si>
  <si>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</si>
  <si>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</si>
  <si>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</si>
  <si>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</si>
  <si>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</si>
  <si>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</si>
  <si>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</si>
  <si>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</si>
  <si>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</si>
  <si>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</si>
  <si>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</si>
  <si>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</si>
  <si>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</si>
  <si>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</si>
  <si>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</si>
  <si>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</si>
  <si>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</si>
  <si>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</si>
  <si>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</si>
  <si>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</si>
  <si>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</si>
  <si>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</si>
  <si>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</si>
  <si>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</si>
  <si>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</si>
  <si>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</si>
  <si>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</si>
  <si>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</si>
  <si>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</si>
  <si>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</si>
  <si>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</si>
  <si>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</si>
  <si>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</si>
  <si>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</si>
  <si>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</si>
  <si>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</si>
  <si>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</si>
  <si>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</si>
  <si>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</si>
  <si>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</si>
  <si>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</si>
  <si>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</si>
  <si>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</si>
  <si>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</si>
  <si>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</si>
  <si>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</si>
  <si>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</si>
  <si>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</si>
  <si>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</si>
  <si>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</si>
  <si>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</si>
  <si>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</si>
  <si>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</si>
  <si>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</si>
  <si>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</si>
  <si>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</si>
  <si>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</si>
  <si>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</si>
  <si>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</si>
  <si>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</si>
  <si>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</si>
  <si>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</si>
  <si>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</si>
  <si>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</si>
  <si>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</si>
  <si>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</si>
  <si>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</si>
  <si>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</si>
  <si>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</si>
  <si>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</si>
  <si>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</si>
  <si>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</si>
  <si>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</si>
  <si>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</si>
  <si>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</si>
  <si>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</si>
  <si>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</si>
  <si>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</si>
  <si>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</si>
  <si>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</si>
  <si>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</si>
  <si>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</si>
  <si>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</si>
  <si>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</si>
  <si>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</si>
  <si>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</si>
  <si>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</si>
  <si>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</si>
  <si>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</si>
  <si>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</si>
  <si>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</si>
  <si>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</si>
  <si>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</si>
  <si>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</si>
  <si>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</si>
  <si>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</si>
  <si>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</si>
  <si>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</si>
  <si>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</si>
  <si>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</si>
  <si>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</si>
  <si>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</si>
  <si>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</si>
  <si>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</si>
  <si>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</si>
  <si>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</si>
  <si>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</si>
  <si>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</si>
  <si>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</si>
  <si>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</si>
  <si>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</si>
  <si>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</si>
  <si>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</si>
  <si>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</si>
  <si>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</si>
  <si>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</si>
  <si>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</si>
  <si>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</si>
  <si>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</si>
  <si>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</si>
  <si>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</si>
  <si>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</si>
  <si>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</si>
  <si>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</si>
  <si>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</si>
  <si>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</si>
  <si>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</si>
  <si>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</si>
  <si>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</si>
  <si>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</si>
  <si>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</si>
  <si>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</si>
  <si>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</si>
  <si>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</si>
  <si>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</si>
  <si>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</si>
  <si>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</si>
  <si>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</si>
  <si>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</si>
  <si>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</si>
  <si>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</si>
  <si>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</si>
  <si>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</si>
  <si>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</si>
  <si>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</si>
  <si>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</si>
  <si>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</si>
  <si>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</si>
  <si>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</si>
  <si>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</si>
  <si>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</si>
  <si>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</si>
  <si>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</si>
  <si>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</si>
  <si>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</si>
  <si>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</si>
  <si>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</si>
  <si>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</si>
  <si>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</si>
  <si>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</si>
  <si>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</si>
  <si>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</si>
  <si>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</si>
  <si>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</si>
  <si>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</si>
  <si>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</si>
  <si>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</si>
  <si>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</si>
  <si>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</si>
  <si>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</si>
  <si>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</si>
  <si>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</si>
  <si>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</si>
  <si>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</si>
  <si>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</si>
  <si>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</si>
  <si>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</si>
  <si>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</si>
  <si>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</si>
  <si>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</si>
  <si>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</si>
  <si>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</si>
  <si>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</si>
  <si>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</si>
  <si>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</si>
  <si>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</si>
  <si>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</si>
  <si>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</si>
  <si>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</si>
  <si>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</si>
  <si>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</si>
  <si>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</si>
  <si>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</si>
  <si>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</si>
  <si>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</si>
  <si>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</si>
  <si>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</si>
  <si>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</si>
  <si>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</si>
  <si>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</si>
  <si>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</si>
  <si>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</si>
  <si>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</si>
  <si>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</si>
  <si>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</si>
  <si>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</si>
  <si>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</si>
  <si>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</si>
  <si>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</si>
  <si>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</si>
  <si>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</si>
  <si>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</si>
  <si>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</si>
  <si>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</si>
  <si>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</si>
  <si>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</si>
  <si>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</si>
  <si>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</si>
  <si>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</si>
  <si>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</si>
  <si>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</si>
  <si>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</si>
  <si>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</si>
  <si>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</si>
  <si>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</si>
  <si>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</si>
  <si>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</si>
  <si>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</si>
  <si>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</si>
  <si>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</si>
  <si>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</si>
  <si>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</si>
  <si>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</si>
  <si>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</si>
  <si>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</si>
  <si>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</si>
  <si>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</si>
  <si>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</si>
  <si>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</si>
  <si>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</si>
  <si>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</si>
  <si>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</si>
  <si>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</si>
  <si>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</si>
  <si>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</si>
  <si>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</si>
  <si>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</si>
  <si>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</si>
  <si>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</si>
  <si>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</si>
  <si>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</si>
  <si>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</si>
  <si>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</si>
  <si>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</si>
  <si>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</si>
  <si>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</si>
  <si>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</si>
  <si>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</si>
  <si>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</si>
  <si>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</si>
  <si>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</si>
  <si>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</si>
  <si>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</si>
  <si>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</si>
  <si>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</si>
  <si>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</si>
  <si>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</si>
  <si>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</si>
  <si>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</si>
  <si>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</si>
  <si>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</si>
  <si>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</si>
  <si>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</si>
  <si>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</si>
  <si>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</si>
  <si>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</si>
  <si>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</si>
  <si>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</si>
  <si>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</si>
  <si>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</si>
  <si>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</si>
  <si>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</si>
  <si>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</si>
  <si>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</si>
  <si>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</si>
  <si>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</si>
  <si>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</si>
  <si>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</si>
  <si>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</si>
  <si>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</si>
  <si>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</si>
  <si>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</si>
  <si>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</si>
  <si>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</si>
  <si>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</si>
  <si>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</si>
  <si>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</si>
  <si>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</si>
  <si>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</si>
  <si>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</si>
  <si>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</si>
  <si>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</si>
  <si>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</si>
  <si>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</si>
  <si>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</si>
  <si>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</si>
  <si>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</si>
  <si>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</si>
  <si>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</si>
  <si>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</si>
  <si>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</si>
  <si>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</si>
  <si>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</si>
  <si>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</si>
  <si>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</si>
  <si>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</si>
  <si>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</si>
  <si>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</si>
  <si>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</si>
  <si>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</si>
  <si>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</si>
  <si>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</si>
  <si>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</si>
  <si>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</si>
  <si>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</si>
  <si>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</si>
  <si>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</si>
  <si>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</si>
  <si>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</si>
  <si>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</si>
  <si>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</si>
  <si>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</si>
  <si>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</si>
  <si>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</si>
  <si>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</si>
  <si>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</si>
  <si>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</si>
  <si>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</si>
  <si>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</si>
  <si>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</si>
  <si>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</si>
  <si>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</si>
  <si>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</si>
  <si>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</si>
  <si>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</si>
  <si>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</si>
  <si>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</si>
  <si>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</si>
  <si>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</si>
  <si>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</si>
  <si>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</si>
  <si>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</si>
  <si>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</si>
  <si>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</si>
  <si>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</si>
  <si>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</si>
  <si>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</si>
  <si>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</si>
  <si>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</si>
  <si>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</si>
  <si>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</si>
  <si>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</si>
  <si>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</si>
  <si>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</si>
  <si>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</si>
  <si>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</si>
  <si>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</si>
  <si>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</si>
  <si>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</si>
  <si>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</si>
  <si>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</si>
  <si>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</si>
  <si>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</si>
  <si>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</si>
  <si>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</si>
  <si>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</si>
  <si>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</si>
  <si>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</si>
  <si>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</si>
  <si>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</si>
  <si>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</si>
  <si>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</si>
  <si>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</si>
  <si>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</si>
  <si>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</si>
  <si>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</si>
  <si>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</si>
  <si>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</si>
  <si>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</si>
  <si>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</si>
  <si>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</si>
  <si>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</si>
  <si>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</si>
  <si>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</si>
  <si>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</si>
  <si>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</si>
  <si>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</si>
  <si>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</si>
  <si>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</si>
  <si>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</si>
  <si>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</si>
  <si>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</si>
  <si>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</si>
  <si>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</si>
  <si>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</si>
  <si>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</si>
  <si>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</si>
  <si>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</si>
  <si>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</si>
  <si>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</si>
  <si>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</si>
  <si>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</si>
  <si>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</si>
  <si>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</si>
  <si>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</si>
  <si>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</si>
  <si>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</si>
  <si>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</si>
  <si>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</si>
  <si>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</si>
  <si>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</si>
  <si>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</si>
  <si>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</si>
  <si>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</si>
  <si>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</si>
  <si>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</si>
  <si>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</si>
  <si>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</si>
  <si>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</si>
  <si>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</si>
  <si>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</si>
  <si>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</si>
  <si>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</si>
  <si>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</si>
  <si>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</si>
  <si>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</si>
  <si>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</si>
  <si>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</si>
  <si>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</si>
  <si>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</si>
  <si>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</si>
  <si>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</si>
  <si>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</si>
  <si>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</si>
  <si>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</si>
  <si>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</si>
  <si>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</si>
  <si>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</si>
  <si>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</si>
  <si>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</si>
  <si>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</si>
  <si>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</si>
  <si>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</si>
  <si>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</si>
  <si>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</si>
  <si>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</si>
  <si>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</si>
  <si>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</si>
  <si>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</si>
  <si>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</si>
  <si>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</si>
  <si>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</si>
  <si>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</si>
  <si>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</si>
  <si>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</si>
  <si>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</si>
  <si>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</si>
  <si>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</si>
  <si>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</si>
  <si>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</si>
  <si>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</si>
  <si>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</si>
  <si>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</si>
  <si>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</si>
  <si>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</si>
  <si>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</si>
  <si>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</si>
  <si>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</si>
  <si>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</si>
  <si>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</si>
  <si>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</si>
  <si>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</si>
  <si>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</si>
  <si>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</si>
  <si>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</si>
  <si>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</si>
  <si>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</si>
  <si>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</si>
  <si>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</si>
  <si>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</si>
  <si>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</si>
  <si>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</si>
  <si>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</si>
  <si>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</si>
  <si>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</si>
  <si>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</si>
  <si>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</si>
  <si>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</si>
  <si>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</si>
  <si>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</si>
  <si>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</si>
  <si>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</si>
  <si>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</si>
  <si>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</si>
  <si>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</si>
  <si>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</si>
  <si>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</si>
  <si>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</si>
  <si>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</si>
  <si>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</si>
  <si>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</si>
  <si>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</si>
  <si>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</si>
  <si>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</si>
  <si>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</si>
  <si>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</si>
  <si>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</si>
  <si>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</si>
  <si>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</si>
  <si>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</si>
  <si>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</si>
  <si>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</si>
  <si>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</si>
  <si>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</si>
  <si>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</si>
  <si>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</si>
  <si>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</si>
  <si>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</si>
  <si>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</si>
  <si>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</si>
  <si>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</si>
  <si>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</si>
  <si>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</si>
  <si>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</si>
  <si>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</si>
  <si>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</si>
  <si>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</si>
  <si>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</si>
  <si>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</si>
  <si>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</si>
  <si>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</si>
  <si>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</si>
  <si>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</si>
  <si>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</si>
  <si>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</si>
  <si>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</si>
  <si>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</si>
  <si>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</si>
  <si>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</si>
  <si>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</si>
  <si>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</si>
  <si>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</si>
  <si>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</si>
  <si>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</si>
  <si>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</si>
  <si>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</si>
  <si>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</si>
  <si>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</si>
  <si>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</si>
  <si>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</si>
  <si>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</si>
  <si>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</si>
  <si>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</si>
  <si>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</si>
  <si>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</si>
  <si>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</si>
  <si>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</si>
  <si>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</si>
  <si>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</si>
  <si>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</si>
  <si>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</si>
  <si>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</si>
  <si>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</si>
  <si>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</si>
  <si>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</si>
  <si>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</si>
  <si>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</si>
  <si>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</si>
  <si>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</si>
  <si>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</si>
  <si>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</si>
  <si>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</si>
  <si>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</si>
  <si>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</si>
  <si>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</si>
  <si>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</si>
  <si>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</si>
  <si>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</si>
  <si>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</si>
  <si>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</si>
  <si>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</si>
  <si>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</si>
  <si>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</si>
  <si>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</si>
  <si>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</si>
  <si>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</si>
  <si>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</si>
  <si>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</si>
  <si>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</si>
  <si>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</si>
  <si>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</si>
  <si>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</si>
  <si>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</si>
  <si>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</si>
  <si>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</si>
  <si>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</si>
  <si>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</si>
  <si>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</si>
  <si>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</si>
  <si>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</si>
  <si>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</si>
  <si>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</si>
  <si>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</si>
  <si>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</si>
  <si>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</si>
  <si>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</si>
  <si>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</si>
  <si>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</si>
  <si>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</si>
  <si>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</si>
  <si>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</si>
  <si>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</si>
  <si>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</si>
  <si>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</si>
  <si>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</si>
  <si>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</si>
  <si>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</si>
  <si>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</si>
  <si>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</si>
  <si>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</si>
  <si>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</si>
  <si>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</si>
  <si>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</si>
  <si>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</si>
  <si>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</si>
  <si>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</si>
  <si>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</si>
  <si>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</si>
  <si>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</si>
  <si>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</si>
  <si>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</si>
  <si>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</si>
  <si>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</si>
  <si>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</si>
  <si>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</si>
  <si>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</si>
  <si>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</si>
  <si>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</si>
  <si>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</si>
  <si>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</si>
  <si>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</si>
  <si>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</si>
  <si>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</si>
  <si>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</si>
  <si>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</si>
  <si>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</si>
  <si>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</si>
  <si>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</si>
  <si>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</si>
  <si>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</si>
  <si>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</si>
  <si>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</si>
  <si>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</si>
  <si>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</si>
  <si>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</si>
  <si>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</si>
  <si>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</si>
  <si>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</si>
  <si>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</si>
  <si>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</si>
  <si>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</si>
  <si>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</si>
  <si>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</si>
  <si>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</si>
  <si>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</si>
  <si>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</si>
  <si>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</si>
  <si>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</si>
  <si>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</si>
  <si>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</si>
  <si>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</si>
  <si>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</si>
  <si>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</si>
  <si>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</si>
  <si>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</si>
  <si>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</si>
  <si>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</si>
  <si>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</si>
  <si>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</si>
  <si>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</si>
  <si>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</si>
  <si>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</si>
  <si>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</si>
  <si>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</si>
  <si>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</si>
  <si>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</si>
  <si>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</si>
  <si>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</si>
  <si>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</si>
  <si>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</si>
  <si>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</si>
  <si>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</si>
  <si>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</si>
  <si>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</si>
  <si>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</si>
  <si>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</si>
  <si>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</si>
  <si>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</si>
  <si>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</si>
  <si>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</si>
  <si>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</si>
  <si>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</si>
  <si>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</si>
  <si>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</si>
  <si>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</si>
  <si>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</si>
  <si>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</si>
  <si>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</si>
  <si>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</si>
  <si>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</si>
  <si>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</si>
  <si>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</si>
  <si>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</si>
  <si>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</si>
  <si>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</si>
  <si>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</si>
  <si>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</si>
  <si>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</si>
  <si>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</si>
  <si>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</si>
  <si>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</si>
  <si>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</si>
  <si>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</si>
  <si>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</si>
  <si>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</si>
  <si>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</si>
  <si>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</si>
  <si>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</si>
  <si>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</si>
  <si>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</si>
  <si>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</si>
  <si>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</si>
  <si>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</si>
  <si>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</si>
  <si>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</si>
  <si>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</si>
  <si>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</si>
  <si>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</si>
  <si>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</si>
  <si>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</si>
  <si>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</si>
  <si>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</si>
  <si>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</si>
  <si>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</si>
  <si>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</si>
  <si>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</si>
  <si>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</si>
  <si>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</si>
  <si>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</si>
  <si>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</si>
  <si>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</si>
  <si>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</si>
  <si>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</si>
  <si>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</si>
  <si>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</si>
  <si>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</si>
  <si>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</si>
  <si>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</si>
  <si>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</si>
  <si>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</si>
  <si>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</si>
  <si>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</si>
  <si>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</si>
  <si>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</si>
  <si>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</si>
  <si>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</si>
  <si>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</si>
  <si>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</si>
  <si>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</si>
  <si>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</si>
  <si>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</si>
  <si>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</si>
  <si>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</si>
  <si>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</si>
  <si>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</si>
  <si>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</si>
  <si>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</si>
  <si>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</si>
  <si>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</si>
  <si>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</si>
  <si>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</si>
  <si>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</si>
  <si>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</si>
  <si>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</si>
  <si>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</si>
  <si>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</si>
  <si>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</si>
  <si>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</si>
  <si>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</si>
  <si>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</si>
  <si>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</si>
  <si>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</si>
  <si>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</si>
  <si>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</si>
  <si>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</si>
  <si>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</si>
  <si>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</si>
  <si>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</si>
  <si>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</si>
  <si>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</si>
  <si>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</si>
  <si>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</si>
  <si>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</si>
  <si>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</si>
  <si>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</si>
  <si>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</si>
  <si>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</si>
  <si>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</si>
  <si>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</si>
  <si>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</si>
  <si>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</si>
  <si>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</si>
  <si>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</si>
  <si>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</si>
  <si>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</si>
  <si>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</si>
  <si>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</si>
  <si>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</si>
  <si>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</si>
  <si>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</si>
  <si>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</si>
  <si>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</si>
  <si>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</si>
  <si>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</si>
  <si>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</si>
  <si>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</si>
  <si>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</si>
  <si>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</si>
  <si>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</si>
  <si>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</si>
  <si>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</si>
  <si>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</si>
  <si>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</si>
  <si>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</si>
  <si>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</si>
  <si>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</si>
  <si>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</si>
  <si>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</si>
  <si>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</si>
  <si>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</si>
  <si>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</si>
  <si>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</si>
  <si>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</si>
  <si>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</si>
  <si>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</si>
  <si>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</si>
  <si>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</si>
  <si>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</si>
  <si>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</si>
  <si>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</si>
  <si>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</si>
  <si>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</si>
  <si>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</si>
  <si>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</si>
  <si>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</si>
  <si>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</si>
  <si>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</si>
  <si>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</si>
  <si>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</si>
  <si>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</si>
  <si>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</si>
  <si>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</si>
  <si>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</si>
  <si>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</si>
  <si>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</si>
  <si>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</si>
  <si>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</si>
  <si>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</si>
  <si>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</si>
  <si>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</si>
  <si>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</si>
  <si>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</si>
  <si>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</si>
  <si>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</si>
  <si>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</si>
  <si>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</si>
  <si>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</si>
  <si>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</si>
  <si>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</si>
  <si>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</si>
  <si>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</si>
  <si>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</si>
  <si>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</si>
  <si>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</si>
  <si>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</si>
  <si>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</si>
  <si>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</si>
  <si>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</si>
  <si>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</si>
  <si>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</si>
  <si>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</si>
  <si>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</si>
  <si>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</si>
  <si>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</si>
  <si>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</si>
  <si>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</si>
  <si>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</si>
  <si>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</si>
  <si>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</si>
  <si>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</si>
  <si>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</si>
  <si>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</si>
  <si>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</si>
  <si>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</si>
  <si>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</si>
  <si>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</si>
  <si>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</si>
  <si>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</si>
  <si>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</si>
  <si>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</si>
  <si>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</si>
  <si>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</si>
  <si>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</si>
  <si>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</si>
  <si>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</si>
  <si>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</si>
  <si>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</si>
  <si>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</si>
  <si>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</si>
  <si>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</si>
  <si>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</si>
  <si>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</si>
  <si>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</si>
  <si>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</si>
  <si>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</si>
  <si>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</si>
  <si>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</si>
  <si>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</si>
  <si>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</si>
  <si>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</si>
  <si>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</si>
  <si>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</si>
  <si>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</si>
  <si>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</si>
  <si>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</si>
  <si>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</si>
  <si>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</si>
  <si>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</si>
  <si>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</si>
  <si>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</si>
  <si>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</si>
  <si>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</si>
  <si>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</si>
  <si>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</si>
  <si>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</si>
  <si>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</si>
  <si>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</si>
  <si>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</si>
  <si>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</si>
  <si>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</si>
  <si>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</si>
  <si>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</si>
  <si>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</si>
  <si>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</si>
  <si>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</si>
  <si>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</si>
  <si>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</si>
  <si>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</si>
  <si>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</si>
  <si>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</si>
  <si>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</si>
  <si>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</si>
  <si>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</si>
  <si>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</si>
  <si>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</si>
  <si>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</si>
  <si>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</si>
  <si>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</si>
  <si>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</si>
  <si>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</si>
  <si>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</si>
  <si>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</si>
  <si>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</si>
  <si>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</si>
  <si>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</si>
  <si>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</si>
  <si>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</si>
  <si>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</si>
  <si>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</si>
  <si>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</si>
  <si>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</si>
  <si>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</si>
  <si>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</si>
  <si>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</si>
  <si>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</si>
  <si>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</si>
  <si>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</si>
  <si>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</si>
  <si>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</si>
  <si>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</si>
  <si>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</si>
  <si>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</si>
  <si>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</si>
  <si>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</si>
  <si>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</si>
  <si>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</si>
  <si>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</si>
  <si>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</si>
  <si>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</si>
  <si>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</si>
  <si>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</si>
  <si>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</si>
  <si>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</si>
  <si>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</si>
  <si>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</si>
  <si>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</si>
  <si>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</si>
  <si>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</si>
  <si>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</si>
  <si>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</si>
  <si>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</si>
  <si>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</si>
  <si>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</si>
  <si>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</si>
  <si>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</si>
  <si>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</si>
  <si>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</si>
  <si>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</si>
  <si>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</si>
  <si>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</si>
  <si>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</si>
  <si>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</si>
  <si>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</si>
  <si>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</si>
  <si>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</si>
  <si>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</si>
  <si>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</si>
  <si>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</si>
  <si>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</si>
  <si>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</si>
  <si>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</si>
  <si>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</si>
  <si>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</si>
  <si>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</si>
  <si>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</si>
  <si>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</si>
  <si>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</si>
  <si>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</si>
  <si>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</si>
  <si>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</si>
  <si>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</si>
  <si>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</si>
  <si>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</si>
  <si>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</si>
  <si>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</si>
  <si>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</si>
  <si>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</si>
  <si>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</si>
  <si>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</si>
  <si>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</si>
  <si>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</si>
  <si>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</si>
  <si>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</si>
  <si>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</si>
  <si>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</si>
  <si>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</si>
  <si>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</si>
  <si>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</si>
  <si>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</si>
  <si>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</si>
  <si>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</si>
  <si>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</si>
  <si>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</si>
  <si>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</si>
  <si>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</si>
  <si>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</si>
  <si>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</si>
  <si>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</si>
  <si>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</si>
  <si>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</si>
  <si>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</si>
  <si>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</si>
  <si>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</si>
  <si>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</si>
  <si>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</si>
  <si>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</si>
  <si>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</si>
  <si>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</si>
  <si>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</si>
  <si>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</si>
  <si>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</si>
  <si>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</si>
  <si>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</si>
  <si>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</si>
  <si>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</si>
  <si>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</si>
  <si>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</si>
  <si>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</si>
  <si>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</si>
  <si>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</si>
  <si>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</si>
  <si>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</si>
  <si>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</si>
  <si>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</si>
  <si>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</si>
  <si>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</si>
  <si>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</si>
  <si>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</si>
  <si>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</si>
  <si>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</si>
  <si>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</si>
  <si>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</si>
  <si>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</si>
  <si>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</si>
  <si>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</si>
  <si>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</si>
  <si>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</si>
  <si>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</si>
  <si>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</si>
  <si>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</si>
  <si>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</si>
  <si>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</si>
  <si>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</si>
  <si>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</si>
  <si>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</si>
  <si>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</si>
  <si>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</si>
  <si>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</si>
  <si>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</si>
  <si>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</si>
  <si>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</si>
  <si>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</si>
  <si>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</si>
  <si>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</si>
  <si>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</si>
  <si>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</si>
  <si>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</si>
  <si>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</si>
  <si>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</si>
  <si>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</si>
  <si>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</si>
  <si>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</si>
  <si>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</si>
  <si>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</si>
  <si>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</si>
  <si>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</si>
  <si>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</si>
  <si>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</si>
  <si>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</si>
  <si>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</si>
  <si>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</si>
  <si>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</si>
  <si>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</si>
  <si>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</si>
  <si>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</si>
  <si>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</si>
  <si>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</si>
  <si>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</si>
  <si>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</si>
  <si>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</si>
  <si>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</si>
  <si>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</si>
  <si>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</si>
  <si>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</si>
  <si>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</si>
  <si>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</si>
  <si>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</si>
  <si>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</si>
  <si>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</si>
  <si>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</si>
  <si>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</si>
  <si>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</si>
  <si>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</si>
  <si>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</si>
  <si>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</si>
  <si>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</si>
  <si>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</si>
  <si>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</si>
  <si>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</si>
  <si>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</si>
  <si>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</si>
  <si>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</si>
  <si>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</si>
  <si>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</si>
  <si>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</si>
  <si>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</si>
  <si>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</si>
  <si>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</si>
  <si>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</si>
  <si>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</si>
  <si>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</si>
  <si>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</si>
  <si>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</si>
  <si>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</si>
  <si>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</si>
  <si>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</si>
  <si>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</si>
  <si>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</si>
  <si>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</si>
  <si>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</si>
  <si>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</si>
  <si>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</si>
  <si>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</si>
  <si>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</si>
  <si>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</si>
  <si>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</si>
  <si>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</si>
  <si>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</si>
  <si>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</si>
  <si>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</si>
  <si>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</si>
  <si>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</si>
  <si>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</si>
  <si>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</si>
  <si>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</si>
  <si>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</si>
  <si>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</si>
  <si>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</si>
  <si>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</si>
  <si>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</si>
  <si>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</si>
  <si>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</si>
  <si>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</si>
  <si>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</si>
  <si>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</si>
  <si>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</si>
  <si>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</si>
  <si>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</si>
  <si>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</si>
  <si>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</si>
  <si>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</si>
  <si>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</si>
  <si>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</si>
  <si>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</si>
  <si>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</si>
  <si>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</si>
  <si>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</si>
  <si>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</si>
  <si>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</si>
  <si>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</si>
  <si>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</si>
  <si>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</si>
  <si>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</si>
  <si>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</si>
  <si>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</si>
  <si>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</si>
  <si>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</si>
  <si>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</si>
  <si>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</si>
  <si>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</si>
  <si>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</si>
  <si>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</si>
  <si>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</si>
  <si>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</si>
  <si>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</si>
  <si>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</si>
  <si>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</si>
  <si>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</si>
  <si>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</si>
  <si>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</si>
  <si>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</si>
  <si>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</si>
  <si>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</si>
  <si>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</si>
  <si>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</si>
  <si>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</si>
  <si>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</si>
  <si>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</si>
  <si>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</si>
  <si>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</si>
  <si>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</si>
  <si>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</si>
  <si>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</si>
  <si>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</si>
  <si>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</si>
  <si>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</si>
  <si>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</si>
  <si>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</si>
  <si>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</si>
  <si>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</si>
  <si>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</si>
  <si>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</si>
  <si>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</si>
  <si>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</si>
  <si>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</si>
  <si>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</si>
  <si>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</si>
  <si>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</si>
  <si>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</si>
  <si>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</si>
  <si>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</si>
  <si>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</si>
  <si>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</si>
  <si>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</si>
  <si>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</si>
  <si>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</si>
  <si>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</si>
  <si>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</si>
  <si>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</si>
  <si>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</si>
  <si>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</si>
  <si>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</si>
  <si>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</si>
  <si>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</si>
  <si>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</si>
  <si>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</si>
  <si>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</si>
  <si>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</si>
  <si>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</si>
  <si>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</si>
  <si>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</si>
  <si>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</si>
  <si>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</si>
  <si>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</si>
  <si>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</si>
  <si>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</si>
  <si>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</si>
  <si>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</si>
  <si>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</si>
  <si>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</si>
  <si>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</si>
  <si>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</si>
  <si>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</si>
  <si>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</si>
  <si>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</si>
  <si>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</si>
  <si>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</si>
  <si>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</si>
  <si>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</si>
  <si>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</si>
  <si>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</si>
  <si>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</si>
  <si>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</si>
  <si>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</si>
  <si>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</si>
  <si>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</si>
  <si>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</si>
  <si>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</si>
  <si>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</si>
  <si>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</si>
  <si>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</si>
  <si>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</si>
  <si>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</si>
  <si>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</si>
  <si>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</si>
  <si>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</si>
  <si>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</si>
  <si>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</si>
  <si>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</si>
  <si>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</si>
  <si>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</si>
  <si>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</si>
  <si>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</si>
  <si>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</si>
  <si>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</si>
  <si>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</si>
  <si>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</si>
  <si>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</si>
  <si>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</si>
  <si>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</si>
  <si>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</si>
  <si>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</si>
  <si>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</si>
  <si>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</si>
  <si>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</si>
  <si>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</si>
  <si>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</si>
  <si>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</si>
  <si>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</si>
  <si>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</si>
  <si>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</si>
  <si>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</si>
  <si>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</si>
  <si>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</si>
  <si>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</si>
  <si>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</si>
  <si>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</si>
  <si>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</si>
  <si>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</si>
  <si>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</si>
  <si>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</si>
  <si>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</si>
  <si>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</si>
  <si>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</si>
  <si>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</si>
  <si>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</si>
  <si>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</si>
  <si>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</si>
  <si>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</si>
  <si>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</si>
  <si>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</si>
  <si>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</si>
  <si>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</si>
  <si>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</si>
  <si>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</si>
  <si>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</si>
  <si>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</si>
  <si>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</si>
  <si>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</si>
  <si>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</si>
  <si>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</si>
  <si>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</si>
  <si>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</si>
  <si>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</si>
  <si>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</si>
  <si>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</si>
  <si>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</si>
  <si>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</si>
  <si>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</si>
  <si>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</si>
  <si>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</si>
  <si>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</si>
  <si>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</si>
  <si>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</si>
  <si>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</si>
  <si>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</si>
  <si>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</si>
  <si>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</si>
  <si>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</si>
  <si>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</si>
  <si>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</si>
  <si>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</si>
  <si>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</si>
  <si>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</si>
  <si>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</si>
  <si>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</si>
  <si>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</si>
  <si>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</si>
  <si>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</si>
  <si>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</si>
  <si>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</si>
  <si>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</si>
  <si>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</si>
  <si>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</si>
  <si>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</si>
  <si>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</si>
  <si>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</si>
  <si>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</si>
  <si>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</si>
  <si>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</si>
  <si>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</si>
  <si>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</si>
  <si>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</si>
  <si>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</si>
  <si>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</si>
  <si>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</si>
  <si>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</si>
  <si>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</si>
  <si>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</si>
  <si>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</si>
  <si>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</si>
  <si>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</si>
  <si>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</si>
  <si>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</si>
  <si>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</si>
  <si>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</si>
  <si>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</si>
  <si>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</si>
  <si>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</si>
  <si>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</si>
  <si>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</si>
  <si>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</si>
  <si>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</si>
  <si>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</si>
  <si>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</si>
  <si>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</si>
  <si>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</si>
  <si>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</si>
  <si>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</si>
  <si>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</si>
  <si>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</si>
  <si>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</si>
  <si>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</si>
  <si>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</si>
  <si>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</si>
  <si>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</si>
  <si>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</si>
  <si>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</si>
  <si>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</si>
  <si>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</si>
  <si>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</si>
  <si>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</si>
  <si>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</si>
  <si>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</si>
  <si>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</si>
  <si>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</si>
  <si>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</si>
  <si>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</si>
  <si>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</si>
  <si>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</si>
  <si>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</si>
  <si>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</si>
  <si>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</si>
  <si>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</si>
  <si>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</si>
  <si>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</si>
  <si>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</si>
  <si>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</si>
  <si>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</si>
  <si>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</si>
  <si>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</si>
  <si>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</si>
  <si>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</si>
  <si>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</si>
  <si>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</si>
  <si>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</si>
  <si>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</si>
  <si>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</si>
  <si>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</si>
  <si>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</si>
  <si>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</si>
  <si>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</si>
  <si>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</si>
  <si>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</si>
  <si>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</si>
  <si>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</si>
  <si>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</si>
  <si>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</si>
  <si>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</si>
  <si>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</si>
  <si>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</si>
  <si>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</si>
  <si>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</si>
  <si>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</si>
  <si>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</si>
  <si>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</si>
  <si>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</si>
  <si>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</si>
  <si>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</si>
  <si>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</si>
  <si>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</si>
  <si>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</si>
  <si>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</si>
  <si>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</si>
  <si>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</si>
  <si>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</si>
  <si>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</si>
  <si>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</si>
  <si>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</si>
  <si>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</si>
  <si>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</si>
  <si>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</si>
  <si>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</si>
  <si>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</si>
  <si>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</si>
  <si>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</si>
  <si>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</si>
  <si>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</si>
  <si>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</si>
  <si>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</si>
  <si>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</si>
  <si>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</si>
  <si>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</si>
  <si>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</si>
  <si>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</si>
  <si>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</si>
  <si>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</si>
  <si>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</si>
  <si>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</si>
  <si>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</si>
  <si>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</si>
  <si>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</si>
  <si>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</si>
  <si>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</si>
  <si>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</si>
  <si>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</si>
  <si>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</si>
  <si>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</si>
  <si>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</si>
  <si>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</si>
  <si>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</si>
  <si>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</si>
  <si>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</si>
  <si>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</si>
  <si>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</si>
  <si>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</si>
  <si>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</si>
  <si>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</si>
  <si>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</si>
  <si>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</si>
  <si>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</si>
  <si>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</si>
  <si>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</si>
  <si>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</si>
  <si>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</si>
  <si>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</si>
  <si>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</si>
  <si>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</si>
  <si>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</si>
  <si>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</si>
  <si>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</si>
  <si>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</si>
  <si>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</si>
  <si>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</si>
  <si>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</si>
  <si>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</si>
  <si>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</si>
  <si>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</si>
  <si>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</si>
  <si>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</si>
  <si>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</si>
  <si>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</si>
  <si>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</si>
  <si>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</si>
  <si>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</si>
  <si>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</si>
  <si>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</si>
  <si>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</si>
  <si>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</si>
  <si>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</si>
  <si>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</si>
  <si>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</si>
  <si>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</si>
  <si>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</si>
  <si>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</si>
  <si>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</si>
  <si>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</si>
  <si>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</si>
  <si>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</si>
  <si>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</si>
  <si>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</si>
  <si>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</si>
  <si>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</si>
  <si>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</si>
  <si>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</si>
  <si>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</si>
  <si>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</si>
  <si>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</si>
  <si>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</si>
  <si>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</si>
  <si>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</si>
  <si>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</si>
  <si>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</si>
  <si>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</si>
  <si>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</si>
  <si>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</si>
  <si>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</si>
  <si>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</si>
  <si>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</si>
  <si>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</si>
  <si>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</si>
  <si>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</si>
  <si>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</si>
  <si>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</si>
  <si>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</si>
  <si>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</si>
  <si>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</si>
  <si>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</si>
  <si>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</si>
  <si>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</si>
  <si>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</si>
  <si>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</si>
  <si>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</si>
  <si>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</si>
  <si>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</si>
  <si>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</si>
  <si>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</si>
  <si>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</si>
  <si>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</si>
  <si>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</si>
  <si>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</si>
  <si>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</si>
  <si>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</si>
  <si>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</si>
  <si>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</si>
  <si>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</si>
  <si>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</si>
  <si>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</si>
  <si>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</si>
  <si>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</si>
  <si>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</si>
  <si>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</si>
  <si>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</si>
  <si>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</si>
  <si>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</si>
  <si>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</si>
  <si>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</si>
  <si>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</si>
  <si>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</si>
  <si>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</si>
  <si>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</si>
  <si>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</si>
  <si>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</si>
  <si>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</si>
  <si>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</si>
  <si>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</si>
  <si>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</si>
  <si>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</si>
  <si>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</si>
  <si>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</si>
  <si>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</si>
  <si>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</si>
  <si>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</si>
  <si>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</si>
  <si>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</si>
  <si>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</si>
  <si>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</si>
  <si>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</si>
  <si>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</si>
  <si>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</si>
  <si>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</si>
  <si>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</si>
  <si>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</si>
  <si>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</si>
  <si>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</si>
  <si>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</si>
  <si>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</si>
  <si>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</si>
  <si>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</si>
  <si>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</si>
  <si>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</si>
  <si>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</si>
  <si>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</si>
  <si>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</si>
  <si>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</si>
  <si>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</si>
  <si>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</si>
  <si>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</si>
  <si>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</si>
  <si>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</si>
  <si>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</si>
  <si>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</si>
  <si>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</si>
  <si>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</si>
  <si>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</si>
  <si>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</si>
  <si>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</si>
  <si>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</si>
  <si>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</si>
  <si>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</si>
  <si>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</si>
  <si>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</si>
  <si>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</si>
  <si>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</si>
  <si>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</si>
  <si>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</si>
  <si>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</si>
  <si>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</si>
  <si>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</si>
  <si>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</si>
  <si>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</si>
  <si>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</si>
  <si>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</si>
  <si>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</si>
  <si>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</si>
  <si>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</si>
  <si>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</si>
  <si>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</si>
  <si>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</si>
  <si>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</si>
  <si>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</si>
  <si>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</si>
  <si>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</si>
  <si>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</si>
  <si>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</si>
  <si>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</si>
  <si>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</si>
  <si>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</si>
  <si>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</si>
  <si>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</si>
  <si>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</si>
  <si>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</si>
  <si>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</si>
  <si>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</si>
  <si>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</si>
  <si>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</si>
  <si>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</si>
  <si>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</si>
  <si>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</si>
  <si>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</si>
  <si>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</si>
  <si>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</si>
  <si>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</si>
  <si>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</si>
  <si>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</si>
  <si>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</si>
  <si>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</si>
  <si>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</si>
  <si>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</si>
  <si>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</si>
  <si>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</si>
  <si>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</si>
  <si>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</si>
  <si>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</si>
  <si>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</si>
  <si>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</si>
  <si>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</si>
  <si>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</si>
  <si>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</si>
  <si>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</si>
  <si>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</si>
  <si>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</si>
  <si>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</si>
  <si>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</si>
  <si>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</si>
  <si>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</si>
  <si>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</si>
  <si>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</si>
  <si>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</si>
  <si>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</si>
  <si>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</si>
  <si>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</si>
  <si>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</si>
  <si>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</si>
  <si>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</si>
  <si>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</si>
  <si>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</si>
  <si>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</si>
  <si>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</si>
  <si>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</si>
  <si>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</si>
  <si>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</si>
  <si>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</si>
  <si>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</si>
  <si>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</si>
  <si>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</si>
  <si>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</si>
  <si>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</si>
  <si>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</si>
  <si>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</si>
  <si>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</si>
  <si>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</si>
  <si>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</si>
  <si>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</si>
  <si>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</si>
  <si>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</si>
  <si>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</si>
  <si>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</si>
  <si>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</si>
  <si>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</si>
  <si>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</si>
  <si>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</si>
  <si>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</si>
  <si>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</si>
  <si>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</si>
  <si>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</si>
  <si>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</si>
  <si>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</si>
  <si>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</si>
  <si>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</si>
  <si>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</si>
  <si>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</si>
  <si>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</si>
  <si>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</si>
  <si>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</si>
  <si>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</si>
  <si>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</si>
  <si>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</si>
  <si>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</si>
  <si>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</si>
  <si>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</si>
  <si>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</si>
  <si>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</si>
  <si>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</si>
  <si>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</si>
  <si>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</si>
  <si>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</si>
  <si>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</si>
  <si>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</si>
  <si>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</si>
  <si>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</si>
  <si>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</si>
  <si>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</si>
  <si>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</si>
  <si>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</si>
  <si>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</si>
  <si>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</si>
  <si>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</si>
  <si>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</si>
  <si>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</si>
  <si>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</si>
  <si>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</si>
  <si>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</si>
  <si>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</si>
  <si>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</si>
  <si>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</si>
  <si>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</si>
  <si>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</si>
  <si>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</si>
  <si>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</si>
  <si>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</si>
  <si>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</si>
  <si>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</si>
  <si>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</si>
  <si>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</si>
  <si>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</si>
  <si>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</si>
  <si>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</si>
  <si>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</si>
  <si>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</si>
  <si>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</si>
  <si>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</si>
  <si>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</si>
  <si>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</si>
  <si>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</si>
  <si>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</si>
  <si>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</si>
  <si>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</si>
  <si>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</si>
  <si>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</si>
  <si>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</si>
  <si>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</si>
  <si>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</si>
  <si>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</si>
  <si>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</si>
  <si>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</si>
  <si>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</si>
  <si>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</si>
  <si>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</si>
  <si>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</si>
  <si>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</si>
  <si>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</si>
  <si>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</si>
  <si>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</si>
  <si>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</si>
  <si>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</si>
  <si>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</si>
  <si>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</si>
  <si>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</si>
  <si>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</si>
  <si>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</si>
  <si>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</si>
  <si>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</si>
  <si>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</si>
  <si>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</si>
  <si>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</si>
  <si>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</si>
  <si>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</si>
  <si>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</si>
  <si>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</si>
  <si>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</si>
  <si>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</si>
  <si>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</si>
  <si>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</si>
  <si>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</si>
  <si>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</si>
  <si>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</si>
  <si>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</si>
  <si>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</si>
  <si>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</si>
  <si>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</si>
  <si>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</si>
  <si>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</si>
  <si>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</si>
  <si>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</si>
  <si>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</si>
  <si>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</si>
  <si>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</si>
  <si>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</si>
  <si>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</si>
  <si>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</si>
  <si>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</si>
  <si>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</si>
  <si>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</si>
  <si>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</si>
  <si>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</si>
  <si>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</si>
  <si>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</si>
  <si>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</si>
  <si>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</si>
  <si>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</si>
  <si>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</si>
  <si>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</si>
  <si>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</si>
  <si>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</si>
  <si>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</si>
  <si>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</si>
  <si>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</si>
  <si>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</si>
  <si>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</si>
  <si>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</si>
  <si>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</si>
  <si>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</si>
  <si>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</si>
  <si>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</si>
  <si>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</si>
  <si>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</si>
  <si>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</si>
  <si>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</si>
  <si>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</si>
  <si>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</si>
  <si>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</si>
  <si>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</si>
  <si>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</si>
  <si>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</si>
  <si>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</si>
  <si>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</si>
  <si>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</si>
  <si>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</si>
  <si>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</si>
  <si>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</si>
  <si>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</si>
  <si>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</si>
  <si>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</si>
  <si>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</si>
  <si>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</si>
  <si>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</si>
  <si>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</si>
  <si>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</si>
  <si>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</si>
  <si>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</si>
  <si>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</si>
  <si>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</si>
  <si>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</si>
  <si>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</si>
  <si>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</si>
  <si>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</si>
  <si>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</si>
  <si>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</si>
  <si>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</si>
  <si>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</si>
  <si>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</si>
  <si>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</si>
  <si>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</si>
  <si>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</si>
  <si>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</si>
  <si>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</si>
  <si>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</si>
  <si>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</si>
  <si>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</si>
  <si>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</si>
  <si>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</si>
  <si>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</si>
  <si>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</si>
  <si>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</si>
  <si>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</si>
  <si>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</si>
  <si>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</si>
  <si>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</si>
  <si>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</si>
  <si>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</si>
  <si>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</si>
  <si>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</si>
  <si>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</si>
  <si>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</si>
  <si>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</si>
  <si>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</si>
  <si>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</si>
  <si>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</si>
  <si>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</si>
  <si>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</si>
  <si>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</si>
  <si>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</si>
  <si>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</si>
  <si>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</si>
  <si>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</si>
  <si>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</si>
  <si>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</si>
  <si>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</si>
  <si>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</si>
  <si>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</si>
  <si>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</si>
  <si>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</si>
  <si>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</si>
  <si>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</si>
  <si>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</si>
  <si>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</si>
  <si>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</si>
  <si>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</si>
  <si>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</si>
  <si>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</si>
  <si>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</si>
  <si>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</si>
  <si>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</si>
  <si>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</si>
  <si>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</si>
  <si>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</si>
  <si>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</si>
  <si>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</si>
  <si>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</si>
  <si>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</si>
  <si>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</si>
  <si>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</si>
  <si>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</si>
  <si>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</si>
  <si>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</si>
  <si>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</si>
  <si>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</si>
  <si>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</si>
  <si>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</si>
  <si>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</si>
  <si>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</si>
  <si>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</si>
  <si>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</si>
  <si>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</si>
  <si>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</si>
  <si>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</si>
  <si>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</si>
  <si>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</si>
  <si>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</si>
  <si>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</si>
  <si>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</si>
  <si>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</si>
  <si>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</si>
  <si>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</si>
  <si>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</si>
  <si>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</si>
  <si>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</si>
  <si>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</si>
  <si>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</si>
  <si>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</si>
  <si>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</si>
  <si>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</si>
  <si>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</si>
  <si>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</si>
  <si>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</si>
  <si>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</si>
  <si>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</si>
  <si>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</si>
  <si>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</si>
  <si>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</si>
  <si>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</si>
  <si>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</si>
  <si>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</si>
  <si>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</si>
  <si>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</si>
  <si>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</si>
  <si>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</si>
  <si>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</si>
  <si>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</si>
  <si>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</si>
  <si>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</si>
  <si>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</si>
  <si>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</si>
  <si>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</si>
  <si>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</si>
  <si>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</si>
  <si>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</si>
  <si>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</si>
  <si>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</si>
  <si>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</si>
  <si>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</si>
  <si>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</si>
  <si>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</si>
  <si>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</si>
  <si>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</si>
  <si>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</si>
  <si>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</si>
  <si>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</si>
  <si>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</si>
  <si>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</si>
  <si>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</si>
  <si>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</si>
  <si>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</si>
  <si>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</si>
  <si>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</si>
  <si>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</si>
  <si>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</si>
  <si>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</si>
  <si>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</si>
  <si>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</si>
  <si>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</si>
  <si>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</si>
  <si>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</si>
  <si>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</si>
  <si>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</si>
  <si>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</si>
  <si>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</si>
  <si>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</si>
  <si>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</si>
  <si>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</si>
  <si>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</si>
  <si>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</si>
  <si>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</si>
  <si>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</si>
  <si>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</si>
  <si>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</si>
  <si>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</si>
  <si>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</si>
  <si>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</si>
  <si>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</si>
  <si>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</si>
  <si>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</si>
  <si>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</si>
  <si>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</si>
  <si>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</si>
  <si>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</si>
  <si>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</si>
  <si>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</si>
  <si>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</si>
  <si>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</si>
  <si>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</si>
  <si>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</si>
  <si>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</si>
  <si>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</si>
  <si>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</si>
  <si>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</si>
  <si>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</si>
  <si>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</si>
  <si>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</si>
  <si>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</si>
  <si>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</si>
  <si>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</si>
  <si>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</si>
  <si>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</si>
  <si>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</si>
  <si>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</si>
  <si>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</si>
  <si>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</si>
  <si>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</si>
  <si>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</si>
  <si>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</si>
  <si>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</si>
  <si>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</si>
  <si>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</si>
  <si>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</si>
  <si>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</si>
  <si>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</si>
  <si>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</si>
  <si>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</si>
  <si>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</si>
  <si>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</si>
  <si>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</si>
  <si>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</si>
  <si>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</si>
  <si>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</si>
  <si>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</si>
  <si>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</si>
  <si>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</si>
  <si>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</si>
  <si>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</si>
  <si>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</si>
  <si>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</si>
  <si>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</si>
  <si>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</si>
  <si>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</si>
  <si>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</si>
  <si>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</si>
  <si>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</si>
  <si>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</si>
  <si>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</si>
  <si>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</si>
  <si>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</si>
  <si>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</si>
  <si>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</si>
  <si>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</si>
  <si>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</si>
  <si>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</si>
  <si>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</si>
  <si>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</si>
  <si>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</si>
  <si>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</si>
  <si>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</si>
  <si>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</si>
  <si>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</si>
  <si>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</si>
  <si>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</si>
  <si>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</si>
  <si>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</si>
  <si>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</si>
  <si>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</si>
  <si>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</si>
  <si>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</si>
  <si>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</si>
  <si>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</si>
  <si>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</si>
  <si>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</si>
  <si>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</si>
  <si>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</si>
  <si>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</si>
  <si>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</si>
  <si>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</si>
  <si>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</si>
  <si>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</si>
  <si>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</si>
  <si>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</si>
  <si>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</si>
  <si>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</si>
  <si>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</si>
  <si>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</si>
  <si>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</si>
  <si>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</si>
  <si>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</si>
  <si>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</si>
  <si>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</si>
  <si>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</si>
  <si>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</si>
  <si>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</si>
  <si>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</si>
  <si>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</si>
  <si>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</si>
  <si>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</si>
  <si>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</si>
  <si>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</si>
  <si>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</si>
  <si>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</si>
  <si>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</si>
  <si>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</si>
  <si>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</si>
  <si>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</si>
  <si>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</si>
  <si>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</si>
  <si>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</si>
  <si>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</si>
  <si>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</si>
  <si>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</si>
  <si>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</si>
  <si>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</si>
  <si>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</si>
  <si>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</si>
  <si>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</si>
  <si>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</si>
  <si>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</si>
  <si>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</si>
  <si>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</si>
  <si>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</si>
  <si>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</si>
  <si>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</si>
  <si>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</si>
  <si>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</si>
  <si>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</si>
  <si>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</si>
  <si>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</si>
  <si>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</si>
  <si>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</si>
  <si>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</si>
  <si>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</si>
  <si>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</si>
  <si>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</si>
  <si>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</si>
  <si>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</si>
  <si>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</si>
  <si>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</si>
  <si>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</si>
  <si>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</si>
  <si>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</si>
  <si>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</si>
  <si>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</si>
  <si>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</si>
  <si>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</si>
  <si>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</si>
  <si>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</si>
  <si>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</si>
  <si>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</si>
  <si>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</si>
  <si>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</si>
  <si>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</si>
  <si>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</si>
  <si>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</si>
  <si>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</si>
  <si>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</si>
  <si>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</si>
  <si>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</si>
  <si>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</si>
  <si>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</si>
  <si>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</si>
  <si>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</si>
  <si>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</si>
  <si>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</si>
  <si>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</si>
  <si>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</si>
  <si>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</si>
  <si>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</si>
  <si>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</si>
  <si>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</si>
  <si>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</si>
  <si>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</si>
  <si>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</si>
  <si>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</si>
  <si>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</si>
  <si>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</si>
  <si>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</si>
  <si>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</si>
  <si>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</si>
  <si>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</si>
  <si>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</si>
  <si>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</si>
  <si>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</si>
  <si>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</si>
  <si>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</si>
  <si>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</si>
  <si>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</si>
  <si>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</si>
  <si>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</si>
  <si>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</si>
  <si>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</si>
  <si>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</si>
  <si>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</si>
  <si>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</si>
  <si>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</si>
  <si>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</si>
  <si>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</si>
  <si>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</si>
  <si>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</si>
  <si>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</si>
  <si>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</si>
  <si>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</si>
  <si>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</si>
  <si>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</si>
  <si>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</si>
  <si>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</si>
  <si>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</si>
  <si>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</si>
  <si>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</si>
  <si>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</si>
  <si>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</si>
  <si>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</si>
  <si>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</si>
  <si>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</si>
  <si>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</si>
  <si>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</si>
  <si>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</si>
  <si>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</si>
  <si>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</si>
  <si>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</si>
  <si>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</si>
  <si>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</si>
  <si>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</si>
  <si>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</si>
  <si>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</si>
  <si>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</si>
  <si>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</si>
  <si>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</si>
  <si>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</si>
  <si>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</si>
  <si>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</si>
  <si>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</si>
  <si>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</si>
  <si>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</si>
  <si>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</si>
  <si>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</si>
  <si>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</si>
  <si>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</si>
  <si>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</si>
  <si>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</si>
  <si>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</si>
  <si>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</si>
  <si>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</si>
  <si>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</si>
  <si>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</si>
  <si>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</si>
  <si>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</si>
  <si>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</si>
  <si>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</si>
  <si>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</si>
  <si>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</si>
  <si>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</si>
  <si>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</si>
  <si>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</si>
  <si>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</si>
  <si>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</si>
  <si>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</si>
  <si>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</si>
  <si>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</si>
  <si>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</si>
  <si>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</si>
  <si>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</si>
  <si>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</si>
  <si>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</si>
  <si>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</si>
  <si>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</si>
  <si>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</si>
  <si>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</si>
  <si>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</si>
  <si>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</si>
  <si>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</si>
  <si>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</si>
  <si>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</si>
  <si>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</si>
  <si>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</si>
  <si>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</si>
  <si>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</si>
  <si>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</si>
  <si>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</si>
  <si>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</si>
  <si>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</si>
  <si>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</si>
  <si>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</si>
  <si>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</si>
  <si>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</si>
  <si>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</si>
  <si>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</si>
  <si>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</si>
  <si>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</si>
  <si>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</si>
  <si>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</si>
  <si>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</si>
  <si>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</si>
  <si>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</si>
  <si>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</si>
  <si>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</si>
  <si>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</si>
  <si>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</si>
  <si>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</si>
  <si>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</si>
  <si>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</si>
  <si>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</si>
  <si>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</si>
  <si>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</si>
  <si>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</si>
  <si>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</si>
  <si>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</si>
  <si>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</si>
  <si>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</si>
  <si>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</si>
  <si>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</si>
  <si>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</si>
  <si>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</si>
  <si>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</si>
  <si>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</si>
  <si>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</si>
  <si>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</si>
  <si>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</si>
  <si>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</si>
  <si>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</si>
  <si>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</si>
  <si>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</si>
  <si>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</si>
  <si>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</si>
  <si>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</si>
  <si>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</si>
  <si>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</si>
  <si>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</si>
  <si>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</si>
  <si>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</si>
  <si>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</si>
  <si>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</si>
  <si>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</si>
  <si>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</si>
  <si>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</si>
  <si>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</si>
  <si>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</si>
  <si>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</si>
  <si>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</si>
  <si>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</si>
  <si>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</si>
  <si>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</si>
  <si>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</si>
  <si>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</si>
  <si>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</si>
  <si>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</si>
  <si>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</si>
  <si>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</si>
  <si>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</si>
  <si>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</si>
  <si>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</si>
  <si>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</si>
  <si>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</si>
  <si>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</si>
  <si>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</si>
  <si>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</si>
  <si>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</si>
  <si>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</si>
  <si>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</si>
  <si>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</si>
  <si>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</si>
  <si>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</si>
  <si>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</si>
  <si>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</si>
  <si>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</si>
  <si>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</si>
  <si>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</si>
  <si>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</si>
  <si>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</si>
  <si>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</si>
  <si>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</si>
  <si>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</si>
  <si>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</si>
  <si>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</si>
  <si>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</si>
  <si>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</si>
  <si>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</si>
  <si>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</si>
  <si>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</si>
  <si>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</si>
  <si>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</si>
  <si>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</si>
  <si>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</si>
  <si>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</si>
  <si>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</si>
  <si>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</si>
  <si>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</si>
  <si>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</si>
  <si>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</si>
  <si>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</si>
  <si>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</si>
  <si>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</si>
  <si>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</si>
  <si>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</si>
  <si>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</si>
  <si>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</si>
  <si>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</si>
  <si>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</si>
  <si>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</si>
  <si>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</si>
  <si>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</si>
  <si>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</si>
  <si>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</si>
  <si>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</si>
  <si>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</si>
  <si>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</si>
  <si>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</si>
  <si>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</si>
  <si>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</si>
  <si>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</si>
  <si>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</si>
  <si>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</si>
  <si>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</si>
  <si>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</si>
  <si>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</si>
  <si>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</si>
  <si>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</si>
  <si>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</si>
  <si>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</si>
  <si>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</si>
  <si>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</si>
  <si>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</si>
  <si>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</si>
  <si>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</si>
  <si>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</si>
  <si>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</si>
  <si>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</si>
  <si>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</si>
  <si>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</si>
  <si>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</si>
  <si>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</si>
  <si>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</si>
  <si>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</si>
  <si>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</si>
  <si>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</si>
  <si>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</si>
  <si>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</si>
  <si>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</si>
  <si>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</si>
  <si>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</si>
  <si>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</si>
  <si>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</si>
  <si>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</si>
  <si>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</si>
  <si>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</si>
  <si>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</si>
  <si>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</si>
  <si>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</si>
  <si>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</si>
  <si>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</si>
  <si>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</si>
  <si>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</si>
  <si>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</si>
  <si>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</si>
  <si>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</si>
  <si>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</si>
  <si>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</si>
  <si>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</si>
  <si>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</si>
  <si>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</si>
  <si>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</si>
  <si>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</si>
  <si>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</si>
  <si>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</si>
  <si>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</si>
  <si>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</si>
  <si>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</si>
  <si>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</si>
  <si>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</si>
  <si>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</si>
  <si>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</si>
  <si>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</si>
  <si>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</si>
  <si>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</si>
  <si>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</si>
  <si>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</si>
  <si>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</si>
  <si>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</si>
  <si>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</si>
  <si>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</si>
  <si>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</si>
  <si>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</si>
  <si>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</si>
  <si>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</si>
  <si>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</si>
  <si>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</si>
  <si>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</si>
  <si>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</si>
  <si>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</si>
  <si>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</si>
  <si>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</si>
  <si>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</si>
  <si>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</si>
  <si>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</si>
  <si>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</si>
  <si>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</si>
  <si>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</si>
  <si>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</si>
  <si>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</si>
  <si>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</si>
  <si>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</si>
  <si>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</si>
  <si>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</si>
  <si>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</si>
  <si>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</si>
  <si>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</si>
  <si>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</si>
  <si>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</si>
  <si>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</si>
  <si>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</si>
  <si>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</si>
  <si>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</si>
  <si>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</si>
  <si>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</si>
  <si>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</si>
  <si>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</si>
  <si>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</si>
  <si>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</si>
  <si>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</si>
  <si>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</si>
  <si>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</si>
  <si>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</si>
  <si>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</si>
  <si>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</si>
  <si>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</si>
  <si>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</si>
  <si>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</si>
  <si>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</si>
  <si>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</si>
  <si>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</si>
  <si>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</si>
  <si>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</si>
  <si>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</si>
  <si>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</si>
  <si>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</si>
  <si>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</si>
  <si>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</si>
  <si>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</si>
  <si>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</si>
  <si>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</si>
  <si>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</si>
  <si>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</si>
  <si>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</si>
  <si>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</si>
  <si>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</si>
  <si>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</si>
  <si>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</si>
  <si>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</si>
  <si>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</si>
  <si>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</si>
  <si>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</si>
  <si>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</si>
  <si>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</si>
  <si>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</si>
  <si>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</si>
  <si>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</si>
  <si>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</si>
  <si>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</si>
  <si>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</si>
  <si>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</si>
  <si>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</si>
  <si>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</si>
  <si>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</si>
  <si>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</si>
  <si>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</si>
  <si>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</si>
  <si>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</si>
  <si>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</si>
  <si>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</si>
  <si>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</si>
  <si>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</si>
  <si>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</si>
  <si>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</si>
  <si>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</si>
  <si>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</si>
  <si>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</si>
  <si>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</si>
  <si>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</si>
  <si>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</si>
  <si>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</si>
  <si>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</si>
  <si>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</si>
  <si>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</si>
  <si>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</si>
  <si>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</si>
  <si>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</si>
  <si>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</si>
  <si>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</si>
  <si>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</si>
  <si>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</si>
  <si>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</si>
  <si>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</si>
  <si>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</si>
  <si>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</si>
  <si>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</si>
  <si>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</si>
  <si>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</si>
  <si>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</si>
  <si>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</si>
  <si>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</si>
  <si>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</si>
  <si>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</si>
  <si>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</si>
  <si>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</si>
  <si>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</si>
  <si>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</si>
  <si>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</si>
  <si>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</si>
  <si>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</si>
  <si>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</si>
  <si>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</si>
  <si>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</si>
  <si>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</si>
  <si>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</si>
  <si>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</si>
  <si>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</si>
  <si>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</si>
  <si>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</si>
  <si>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</si>
  <si>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</si>
  <si>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</si>
  <si>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</si>
  <si>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</si>
  <si>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</si>
  <si>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</si>
  <si>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</si>
  <si>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</si>
  <si>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</si>
  <si>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</si>
  <si>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</si>
  <si>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</si>
  <si>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</si>
  <si>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</si>
  <si>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</si>
  <si>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</si>
  <si>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</si>
  <si>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</si>
  <si>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</si>
  <si>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</si>
  <si>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</si>
  <si>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</si>
  <si>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</si>
  <si>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</si>
  <si>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</si>
  <si>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</si>
  <si>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</si>
  <si>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</si>
  <si>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</si>
  <si>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</si>
  <si>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</si>
  <si>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</si>
  <si>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</si>
  <si>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</si>
  <si>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</si>
  <si>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</si>
  <si>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</si>
  <si>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</si>
  <si>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</si>
  <si>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</si>
  <si>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</si>
  <si>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</si>
  <si>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</si>
  <si>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</si>
  <si>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</si>
  <si>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</si>
  <si>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</si>
  <si>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</si>
  <si>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</si>
  <si>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</si>
  <si>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</si>
  <si>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</si>
  <si>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</si>
  <si>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</si>
  <si>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</si>
  <si>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</si>
  <si>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</si>
  <si>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</si>
  <si>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</si>
  <si>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</si>
  <si>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</si>
  <si>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</si>
  <si>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</si>
  <si>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</si>
  <si>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</si>
  <si>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</si>
  <si>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</si>
  <si>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</si>
  <si>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</si>
  <si>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</si>
  <si>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</si>
  <si>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</si>
  <si>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</si>
  <si>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</si>
  <si>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</si>
  <si>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</si>
  <si>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</si>
  <si>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</si>
  <si>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</si>
  <si>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</si>
  <si>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</si>
  <si>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</si>
  <si>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</si>
  <si>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</si>
  <si>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</si>
  <si>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</si>
  <si>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</si>
  <si>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</si>
  <si>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</si>
  <si>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</si>
  <si>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</si>
  <si>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</si>
  <si>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</si>
  <si>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</si>
  <si>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</si>
  <si>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</si>
  <si>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</si>
  <si>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</si>
  <si>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</si>
  <si>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</si>
  <si>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</si>
  <si>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</si>
  <si>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</si>
  <si>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</si>
  <si>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</si>
  <si>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</si>
  <si>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</si>
  <si>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</si>
  <si>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</si>
  <si>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</si>
  <si>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</si>
  <si>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</si>
  <si>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</si>
  <si>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</si>
  <si>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</si>
  <si>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</si>
  <si>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</si>
  <si>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</si>
  <si>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</si>
  <si>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</si>
  <si>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</si>
  <si>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</si>
  <si>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</si>
  <si>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</si>
  <si>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</si>
  <si>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</si>
  <si>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</si>
  <si>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</si>
  <si>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</si>
  <si>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</si>
  <si>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</si>
  <si>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</si>
  <si>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</si>
  <si>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</si>
  <si>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</si>
  <si>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</si>
  <si>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</si>
  <si>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</si>
  <si>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</si>
  <si>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</si>
  <si>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</si>
  <si>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</si>
  <si>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</si>
  <si>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</si>
  <si>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</si>
  <si>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</si>
  <si>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</si>
  <si>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</si>
  <si>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</si>
  <si>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</si>
  <si>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</si>
  <si>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</si>
  <si>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</si>
  <si>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</si>
  <si>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</si>
  <si>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</si>
  <si>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</si>
  <si>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</si>
  <si>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</si>
  <si>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</si>
  <si>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</si>
  <si>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</si>
  <si>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</si>
  <si>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</si>
  <si>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</si>
  <si>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</si>
  <si>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</si>
  <si>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</si>
  <si>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</si>
  <si>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</si>
  <si>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</si>
  <si>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</si>
  <si>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</si>
  <si>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</si>
  <si>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</si>
  <si>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</si>
  <si>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</si>
  <si>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</si>
  <si>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</si>
  <si>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</si>
  <si>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</si>
  <si>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</si>
  <si>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</si>
  <si>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</si>
  <si>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</si>
  <si>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</si>
  <si>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</si>
  <si>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</si>
  <si>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</si>
  <si>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</si>
  <si>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</si>
  <si>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</si>
  <si>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</si>
  <si>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</si>
  <si>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</si>
  <si>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</si>
  <si>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</si>
  <si>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</si>
  <si>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</si>
  <si>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</si>
  <si>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</si>
  <si>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</si>
  <si>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</si>
  <si>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</si>
  <si>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</si>
  <si>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</si>
  <si>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</si>
  <si>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</si>
  <si>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</si>
  <si>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</si>
  <si>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</si>
  <si>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</si>
  <si>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</si>
  <si>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</si>
  <si>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</si>
  <si>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</si>
  <si>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</si>
  <si>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</si>
  <si>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</si>
  <si>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</si>
  <si>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</si>
  <si>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</si>
  <si>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</si>
  <si>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</si>
  <si>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</si>
  <si>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</si>
  <si>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</si>
  <si>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</si>
  <si>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</si>
  <si>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</si>
  <si>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</si>
  <si>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</si>
  <si>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</si>
  <si>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</si>
  <si>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</si>
  <si>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</si>
  <si>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</si>
  <si>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</si>
  <si>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</si>
  <si>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</si>
  <si>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</si>
  <si>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</si>
  <si>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</si>
  <si>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</si>
  <si>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</si>
  <si>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</si>
  <si>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</si>
  <si>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</si>
  <si>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</si>
  <si>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</si>
  <si>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</si>
  <si>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</si>
  <si>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</si>
  <si>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</si>
  <si>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</si>
  <si>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</si>
  <si>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</si>
  <si>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</si>
  <si>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</si>
  <si>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</si>
  <si>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</si>
  <si>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</si>
  <si>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</si>
  <si>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</si>
  <si>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</si>
  <si>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</si>
  <si>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</si>
  <si>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</si>
  <si>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</si>
  <si>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</si>
  <si>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</si>
  <si>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</si>
  <si>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</si>
  <si>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</si>
  <si>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</si>
  <si>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</si>
  <si>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</si>
  <si>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</si>
  <si>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</si>
  <si>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</si>
  <si>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</si>
  <si>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</si>
  <si>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</si>
  <si>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</si>
  <si>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</si>
  <si>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</si>
  <si>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</si>
  <si>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</si>
  <si>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</si>
  <si>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</si>
  <si>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</si>
  <si>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</si>
  <si>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</si>
  <si>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</si>
  <si>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</si>
  <si>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</si>
  <si>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</si>
  <si>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</si>
  <si>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</si>
  <si>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</si>
  <si>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</si>
  <si>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</si>
  <si>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</si>
  <si>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</si>
  <si>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</si>
  <si>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</si>
  <si>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</si>
  <si>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</si>
  <si>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</si>
  <si>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</si>
  <si>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</si>
  <si>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</si>
  <si>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</si>
  <si>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</si>
  <si>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</si>
  <si>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</si>
  <si>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</si>
  <si>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</si>
  <si>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</si>
  <si>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</si>
  <si>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</si>
  <si>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</si>
  <si>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</si>
  <si>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</si>
  <si>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</si>
  <si>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</si>
  <si>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</si>
  <si>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</si>
  <si>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</si>
  <si>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</si>
  <si>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</si>
  <si>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</si>
  <si>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</si>
  <si>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</si>
  <si>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</si>
  <si>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</si>
  <si>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</si>
  <si>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</si>
  <si>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</si>
  <si>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</si>
  <si>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</si>
  <si>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</si>
  <si>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</si>
  <si>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</si>
  <si>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</si>
  <si>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</si>
  <si>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</si>
  <si>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</si>
  <si>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</si>
  <si>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</si>
  <si>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</si>
  <si>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</si>
  <si>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</si>
  <si>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</si>
  <si>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</si>
  <si>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</si>
  <si>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</si>
  <si>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</si>
  <si>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</si>
  <si>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</si>
  <si>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</si>
  <si>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</si>
  <si>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</si>
  <si>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</si>
  <si>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</si>
  <si>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</si>
  <si>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</si>
  <si>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</si>
  <si>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</si>
  <si>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</si>
  <si>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</si>
  <si>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</si>
  <si>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</si>
  <si>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</si>
  <si>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</si>
  <si>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</si>
  <si>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</si>
  <si>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</si>
  <si>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</si>
  <si>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</si>
  <si>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</si>
  <si>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</si>
  <si>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</si>
  <si>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</si>
  <si>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</si>
  <si>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</si>
  <si>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</si>
  <si>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</si>
  <si>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</si>
  <si>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</si>
  <si>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</si>
  <si>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</si>
  <si>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</si>
  <si>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</si>
  <si>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</si>
  <si>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</si>
  <si>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</si>
  <si>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</si>
  <si>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</si>
  <si>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</si>
  <si>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</si>
  <si>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</si>
  <si>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</si>
  <si>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</si>
  <si>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</si>
  <si>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</si>
  <si>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</si>
  <si>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</si>
  <si>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</si>
  <si>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</si>
  <si>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</si>
  <si>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</si>
  <si>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</si>
  <si>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</si>
  <si>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</si>
  <si>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</si>
  <si>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</si>
  <si>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</si>
  <si>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</si>
  <si>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</si>
  <si>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</si>
  <si>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</si>
  <si>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</si>
  <si>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</si>
  <si>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</si>
  <si>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</si>
  <si>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</si>
  <si>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</si>
  <si>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</si>
  <si>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</si>
  <si>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</si>
  <si>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</si>
  <si>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</si>
  <si>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</si>
  <si>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</si>
  <si>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</si>
  <si>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</si>
  <si>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</si>
  <si>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</si>
  <si>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</si>
  <si>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</si>
  <si>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</si>
  <si>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</si>
  <si>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</si>
  <si>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</si>
  <si>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</si>
  <si>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</si>
  <si>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</si>
  <si>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</si>
  <si>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</si>
  <si>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</si>
  <si>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</si>
  <si>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</si>
  <si>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</si>
  <si>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</si>
  <si>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</si>
  <si>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</si>
  <si>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</si>
  <si>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</si>
  <si>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</si>
  <si>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</si>
  <si>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</si>
  <si>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</si>
  <si>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</si>
  <si>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</si>
  <si>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</si>
  <si>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</si>
  <si>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</si>
  <si>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</si>
  <si>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</si>
  <si>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</si>
  <si>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</si>
  <si>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</si>
  <si>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</si>
  <si>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</si>
  <si>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</si>
  <si>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</si>
  <si>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</si>
  <si>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</si>
  <si>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</si>
  <si>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</si>
  <si>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</si>
  <si>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</si>
  <si>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</si>
  <si>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</si>
  <si>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</si>
  <si>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</si>
  <si>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</si>
  <si>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</si>
  <si>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</si>
  <si>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</si>
  <si>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</si>
  <si>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</si>
  <si>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</si>
  <si>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</si>
  <si>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</si>
  <si>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</si>
  <si>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</si>
  <si>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</si>
  <si>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</si>
  <si>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</si>
  <si>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</si>
  <si>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</si>
  <si>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</si>
  <si>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</si>
  <si>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</si>
  <si>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</si>
  <si>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</si>
  <si>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</si>
  <si>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</si>
  <si>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</si>
  <si>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</si>
  <si>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</si>
  <si>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</si>
  <si>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</si>
  <si>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</si>
  <si>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</si>
  <si>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</si>
  <si>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</si>
  <si>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</si>
  <si>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</si>
  <si>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</si>
  <si>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</si>
  <si>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</si>
  <si>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</si>
  <si>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</si>
  <si>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</si>
  <si>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</si>
  <si>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</si>
  <si>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</si>
  <si>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</si>
  <si>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</si>
  <si>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</si>
  <si>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</si>
  <si>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</si>
  <si>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</si>
  <si>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</si>
  <si>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</si>
  <si>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</si>
  <si>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</si>
  <si>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</si>
  <si>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</si>
  <si>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</si>
  <si>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</si>
  <si>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</si>
  <si>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</si>
  <si>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</si>
  <si>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</si>
  <si>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</si>
  <si>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</si>
  <si>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</si>
  <si>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</si>
  <si>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</si>
  <si>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</si>
  <si>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</si>
  <si>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</si>
  <si>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</si>
  <si>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</si>
  <si>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</si>
  <si>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</si>
  <si>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</si>
  <si>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</si>
  <si>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</si>
  <si>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</si>
  <si>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</si>
  <si>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</si>
  <si>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</si>
  <si>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</si>
  <si>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</si>
  <si>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</si>
  <si>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</si>
  <si>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</si>
  <si>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</si>
  <si>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</si>
  <si>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</si>
  <si>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</si>
  <si>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</si>
  <si>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</si>
  <si>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</si>
  <si>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</si>
  <si>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</si>
  <si>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</si>
  <si>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</si>
  <si>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</si>
  <si>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</si>
  <si>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</si>
  <si>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</si>
  <si>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</si>
  <si>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</si>
  <si>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</si>
  <si>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</si>
  <si>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</si>
  <si>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</si>
  <si>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</si>
  <si>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</si>
  <si>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</si>
  <si>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</si>
  <si>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</si>
  <si>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</si>
  <si>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</si>
  <si>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</si>
  <si>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</si>
  <si>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</si>
  <si>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</si>
  <si>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</si>
  <si>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</si>
  <si>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</si>
  <si>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</si>
  <si>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</si>
  <si>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</si>
  <si>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</si>
  <si>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</si>
  <si>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</si>
  <si>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</si>
  <si>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</si>
  <si>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</si>
  <si>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</si>
  <si>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</si>
  <si>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</si>
  <si>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</si>
  <si>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</si>
  <si>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</si>
  <si>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</si>
  <si>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</si>
  <si>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</si>
  <si>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</si>
  <si>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</si>
  <si>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</si>
  <si>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</si>
  <si>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</si>
  <si>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</si>
  <si>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</si>
  <si>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</si>
  <si>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</si>
  <si>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</si>
  <si>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</si>
  <si>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</si>
  <si>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</si>
  <si>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</si>
  <si>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</si>
  <si>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</si>
  <si>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</si>
  <si>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</si>
  <si>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</si>
  <si>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</si>
  <si>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</si>
  <si>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</si>
  <si>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</si>
  <si>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</si>
  <si>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</si>
  <si>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</si>
  <si>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</si>
  <si>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</si>
  <si>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</si>
  <si>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</si>
  <si>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</si>
  <si>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</si>
  <si>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</si>
  <si>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</si>
  <si>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</si>
  <si>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</si>
  <si>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</si>
  <si>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</si>
  <si>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</si>
  <si>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</si>
  <si>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</si>
  <si>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</si>
  <si>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</si>
  <si>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</si>
  <si>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</si>
  <si>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</si>
  <si>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</si>
  <si>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</si>
  <si>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</si>
  <si>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</si>
  <si>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</si>
  <si>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</si>
  <si>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</si>
  <si>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</si>
  <si>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</si>
  <si>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</si>
  <si>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</si>
  <si>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</si>
  <si>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</si>
  <si>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</si>
  <si>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</si>
  <si>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</si>
  <si>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</si>
  <si>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</si>
  <si>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</si>
  <si>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</si>
  <si>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</si>
  <si>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</si>
  <si>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</si>
  <si>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</si>
  <si>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</si>
  <si>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</si>
  <si>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</si>
  <si>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</si>
  <si>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</si>
  <si>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</si>
  <si>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</si>
  <si>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</si>
  <si>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</si>
  <si>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</si>
  <si>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</si>
  <si>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</si>
  <si>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</si>
  <si>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</si>
  <si>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</si>
  <si>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</si>
  <si>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</si>
  <si>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</si>
  <si>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</si>
  <si>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</si>
  <si>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</si>
  <si>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</si>
  <si>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</si>
  <si>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</si>
  <si>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</si>
  <si>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</si>
  <si>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</si>
  <si>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</si>
  <si>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</si>
  <si>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</si>
  <si>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</si>
  <si>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</si>
  <si>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</si>
  <si>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</si>
  <si>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</si>
  <si>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</si>
  <si>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</si>
  <si>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</si>
  <si>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</si>
  <si>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</si>
  <si>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</si>
  <si>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</si>
  <si>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</si>
  <si>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</si>
  <si>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</si>
  <si>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</si>
  <si>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</si>
  <si>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</si>
  <si>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</si>
  <si>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</si>
  <si>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</si>
  <si>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</si>
  <si>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</si>
  <si>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</si>
  <si>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</si>
  <si>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</si>
  <si>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</si>
  <si>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</si>
  <si>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</si>
  <si>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</si>
  <si>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</si>
  <si>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</si>
  <si>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</si>
  <si>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</si>
  <si>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</si>
  <si>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</si>
  <si>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</si>
  <si>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</si>
  <si>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</si>
  <si>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</si>
  <si>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</si>
  <si>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</si>
  <si>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</si>
  <si>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</si>
  <si>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</si>
  <si>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</si>
  <si>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</si>
  <si>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</si>
  <si>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</si>
  <si>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</si>
  <si>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</si>
  <si>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</si>
  <si>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</si>
  <si>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</si>
  <si>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</si>
  <si>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</si>
  <si>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</si>
  <si>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</si>
  <si>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</si>
  <si>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</si>
  <si>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</si>
  <si>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</si>
  <si>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</si>
  <si>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</si>
  <si>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</si>
  <si>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</si>
  <si>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</si>
  <si>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</si>
  <si>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</si>
  <si>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</si>
  <si>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</si>
  <si>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</si>
  <si>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</si>
  <si>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</si>
  <si>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</si>
  <si>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</si>
  <si>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</si>
  <si>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</si>
  <si>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</si>
  <si>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</si>
  <si>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</si>
  <si>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</si>
  <si>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</si>
  <si>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</si>
  <si>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</si>
  <si>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</si>
  <si>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</si>
  <si>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</si>
  <si>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</si>
  <si>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</si>
  <si>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</si>
  <si>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</si>
  <si>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</si>
  <si>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</si>
  <si>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</si>
  <si>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</si>
  <si>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</si>
  <si>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</si>
  <si>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</si>
  <si>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</si>
  <si>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</si>
  <si>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</si>
  <si>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</si>
  <si>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</si>
  <si>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</si>
  <si>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</si>
  <si>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</si>
  <si>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</si>
  <si>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</si>
  <si>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</si>
  <si>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</si>
  <si>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</si>
  <si>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</si>
  <si>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</si>
  <si>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</si>
  <si>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</si>
  <si>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</si>
  <si>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</si>
  <si>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</si>
  <si>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</si>
  <si>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</si>
  <si>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</si>
  <si>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</si>
  <si>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</si>
  <si>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</si>
  <si>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</si>
  <si>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</si>
  <si>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</si>
  <si>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</si>
  <si>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</si>
  <si>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</si>
  <si>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</si>
  <si>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</si>
  <si>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</si>
  <si>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</si>
  <si>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</si>
  <si>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</si>
  <si>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</si>
  <si>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</si>
  <si>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</si>
  <si>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</si>
  <si>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</si>
  <si>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</si>
  <si>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</si>
  <si>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</si>
  <si>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</si>
  <si>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</si>
  <si>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</si>
  <si>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</si>
  <si>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</si>
  <si>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</si>
  <si>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</si>
  <si>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</si>
  <si>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</si>
  <si>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</si>
  <si>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</si>
  <si>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</si>
  <si>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</si>
  <si>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</si>
  <si>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</si>
  <si>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</si>
  <si>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</si>
  <si>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</si>
  <si>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</si>
  <si>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</si>
  <si>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</si>
  <si>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</si>
  <si>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</si>
  <si>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</si>
  <si>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</si>
  <si>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</si>
  <si>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</si>
  <si>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</si>
  <si>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</si>
  <si>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</si>
  <si>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</si>
  <si>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</si>
  <si>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</si>
  <si>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</si>
  <si>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</si>
  <si>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</si>
  <si>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</si>
  <si>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</si>
  <si>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</si>
  <si>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</si>
  <si>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</si>
  <si>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</si>
  <si>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</si>
  <si>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</si>
  <si>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</si>
  <si>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</si>
  <si>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</si>
  <si>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</si>
  <si>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</si>
  <si>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</si>
  <si>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</si>
  <si>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</si>
  <si>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</si>
  <si>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</si>
  <si>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</si>
  <si>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</si>
  <si>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</si>
  <si>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</si>
  <si>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</si>
  <si>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</si>
  <si>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</si>
  <si>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</si>
  <si>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</si>
  <si>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</si>
  <si>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</si>
  <si>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</si>
  <si>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</si>
  <si>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</si>
  <si>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</si>
  <si>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</si>
  <si>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</si>
  <si>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</si>
  <si>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</si>
  <si>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</si>
  <si>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</si>
  <si>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</si>
  <si>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</si>
  <si>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</si>
  <si>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</si>
  <si>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</si>
  <si>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</si>
  <si>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</si>
  <si>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</si>
  <si>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</si>
  <si>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</si>
  <si>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</si>
  <si>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</si>
  <si>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</si>
  <si>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</si>
  <si>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</si>
  <si>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</si>
  <si>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</si>
  <si>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</si>
  <si>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</si>
  <si>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</si>
  <si>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</si>
  <si>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</si>
  <si>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</si>
  <si>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</si>
  <si>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</si>
  <si>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</si>
  <si>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</si>
  <si>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</si>
  <si>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</si>
  <si>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</si>
  <si>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</si>
  <si>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</si>
  <si>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</si>
  <si>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</si>
  <si>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</si>
  <si>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</si>
  <si>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</si>
  <si>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</si>
  <si>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</si>
  <si>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</si>
  <si>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</si>
  <si>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</si>
  <si>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</si>
  <si>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</si>
  <si>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</si>
  <si>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</si>
  <si>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</si>
  <si>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</si>
  <si>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</si>
  <si>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</si>
  <si>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</si>
  <si>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</si>
  <si>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</si>
  <si>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</si>
  <si>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</si>
  <si>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</si>
  <si>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</si>
  <si>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</si>
  <si>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</si>
  <si>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</si>
  <si>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</si>
  <si>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</si>
  <si>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</si>
  <si>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</si>
  <si>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</si>
  <si>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</si>
  <si>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</si>
  <si>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</si>
  <si>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</si>
  <si>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</si>
  <si>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</si>
  <si>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</si>
  <si>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</si>
  <si>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</si>
  <si>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</si>
  <si>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</si>
  <si>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</si>
  <si>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</si>
  <si>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</si>
  <si>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</si>
  <si>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</si>
  <si>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</si>
  <si>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</si>
  <si>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</si>
  <si>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</si>
  <si>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</si>
  <si>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</si>
  <si>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</si>
  <si>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</si>
  <si>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</si>
  <si>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</si>
  <si>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</si>
  <si>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</si>
  <si>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</si>
  <si>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</si>
  <si>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</si>
  <si>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</si>
  <si>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</si>
  <si>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</si>
  <si>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</si>
  <si>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</si>
  <si>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</si>
  <si>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</si>
  <si>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</si>
  <si>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</si>
  <si>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</si>
  <si>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</si>
  <si>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</si>
  <si>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</si>
  <si>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</si>
  <si>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</si>
  <si>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</si>
  <si>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</si>
  <si>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</si>
  <si>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</si>
  <si>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</si>
  <si>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</si>
  <si>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</si>
  <si>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</si>
  <si>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</si>
  <si>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</si>
  <si>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</si>
  <si>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</si>
  <si>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</si>
  <si>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</si>
  <si>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</si>
  <si>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</si>
  <si>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</si>
  <si>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</si>
  <si>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</si>
  <si>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</si>
  <si>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</si>
  <si>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</si>
  <si>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</si>
  <si>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</si>
  <si>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</si>
  <si>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</si>
  <si>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</si>
  <si>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</si>
  <si>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</si>
  <si>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</si>
  <si>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</si>
  <si>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</si>
  <si>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</si>
  <si>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</si>
  <si>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</si>
  <si>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</si>
  <si>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</si>
  <si>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</si>
  <si>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</si>
  <si>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</si>
  <si>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</si>
  <si>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</si>
  <si>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</si>
  <si>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</si>
  <si>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</si>
  <si>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</si>
  <si>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</si>
  <si>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</si>
  <si>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</si>
  <si>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</si>
  <si>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</si>
  <si>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</si>
  <si>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</si>
  <si>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</si>
  <si>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</si>
  <si>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</si>
  <si>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</si>
  <si>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</si>
  <si>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</si>
  <si>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</si>
  <si>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</si>
  <si>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</si>
  <si>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</si>
  <si>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</si>
  <si>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</si>
  <si>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</si>
  <si>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</si>
  <si>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</si>
  <si>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</si>
  <si>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</si>
  <si>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</si>
  <si>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</si>
  <si>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</si>
  <si>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</si>
  <si>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</si>
  <si>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</si>
  <si>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</si>
  <si>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</si>
  <si>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</si>
  <si>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</si>
  <si>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</si>
  <si>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</si>
  <si>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</si>
  <si>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</si>
  <si>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</si>
  <si>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</si>
  <si>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</si>
  <si>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</si>
  <si>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</si>
  <si>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</si>
  <si>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</si>
  <si>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</si>
  <si>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</si>
  <si>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</si>
  <si>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</si>
  <si>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</si>
  <si>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</si>
  <si>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</si>
  <si>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</si>
  <si>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</si>
  <si>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</si>
  <si>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</si>
  <si>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</si>
  <si>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</si>
  <si>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</si>
  <si>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</si>
  <si>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</si>
  <si>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</si>
  <si>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</si>
  <si>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</si>
  <si>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</si>
  <si>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</si>
  <si>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</si>
  <si>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</si>
  <si>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</si>
  <si>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</si>
  <si>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</si>
  <si>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</si>
  <si>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</si>
  <si>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</si>
  <si>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</si>
  <si>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</si>
  <si>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</si>
  <si>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</si>
  <si>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</si>
  <si>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</si>
  <si>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</si>
  <si>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</si>
  <si>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</si>
  <si>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</si>
  <si>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</si>
  <si>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</si>
  <si>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</si>
  <si>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</si>
  <si>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</si>
  <si>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</si>
  <si>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</si>
  <si>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</si>
  <si>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</si>
  <si>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</si>
  <si>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</si>
  <si>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</si>
  <si>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</si>
  <si>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</si>
  <si>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</si>
  <si>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</si>
  <si>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</si>
  <si>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</si>
  <si>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</si>
  <si>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</si>
  <si>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</si>
  <si>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</si>
  <si>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</si>
  <si>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</si>
  <si>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</si>
  <si>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</si>
  <si>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</si>
  <si>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</si>
  <si>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</si>
  <si>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</si>
  <si>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</si>
  <si>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</si>
  <si>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</si>
  <si>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</si>
  <si>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</si>
  <si>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</si>
  <si>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</si>
  <si>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</si>
  <si>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</si>
  <si>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</si>
  <si>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</si>
  <si>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</si>
  <si>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</si>
  <si>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</si>
  <si>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</si>
  <si>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</si>
  <si>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</si>
  <si>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</si>
  <si>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</si>
  <si>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</si>
  <si>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</si>
  <si>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</si>
  <si>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</si>
  <si>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</si>
  <si>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</si>
  <si>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</si>
  <si>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</si>
  <si>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</si>
  <si>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</si>
  <si>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</si>
  <si>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</si>
  <si>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</si>
  <si>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</si>
  <si>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</si>
  <si>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</si>
  <si>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</si>
  <si>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</si>
  <si>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</si>
  <si>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</si>
  <si>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</si>
  <si>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</si>
  <si>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</si>
  <si>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</si>
  <si>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</si>
  <si>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</si>
  <si>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</si>
  <si>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</si>
  <si>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</si>
  <si>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</si>
  <si>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</si>
  <si>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</si>
  <si>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</si>
  <si>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</si>
  <si>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</si>
  <si>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</si>
  <si>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</si>
  <si>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</si>
  <si>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</si>
  <si>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</si>
  <si>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</si>
  <si>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</si>
  <si>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</si>
  <si>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</si>
  <si>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</si>
  <si>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</si>
  <si>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</si>
  <si>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</si>
  <si>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</si>
  <si>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</si>
  <si>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</si>
  <si>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</si>
  <si>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</si>
  <si>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</si>
  <si>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</si>
  <si>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</si>
  <si>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</si>
  <si>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</si>
  <si>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</si>
  <si>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</si>
  <si>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</si>
  <si>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</si>
  <si>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</si>
  <si>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</si>
  <si>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</si>
  <si>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</si>
  <si>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</si>
  <si>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</si>
  <si>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</si>
  <si>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</si>
  <si>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</si>
  <si>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</si>
  <si>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</si>
  <si>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</si>
  <si>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</si>
  <si>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</si>
  <si>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</si>
  <si>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</si>
  <si>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</si>
  <si>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</si>
  <si>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</si>
  <si>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</si>
  <si>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</si>
  <si>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</si>
  <si>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</si>
  <si>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</si>
  <si>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</si>
  <si>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</si>
  <si>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</si>
  <si>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</si>
  <si>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</si>
  <si>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</si>
  <si>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</si>
  <si>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</si>
  <si>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</si>
  <si>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</si>
  <si>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</si>
  <si>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</si>
  <si>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</si>
  <si>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</si>
  <si>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</si>
  <si>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</si>
  <si>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</si>
  <si>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</si>
  <si>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</si>
  <si>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</si>
  <si>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</si>
  <si>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</si>
  <si>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</si>
  <si>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</si>
  <si>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</si>
  <si>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</si>
  <si>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</si>
  <si>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</si>
  <si>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</si>
  <si>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</si>
  <si>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</si>
  <si>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</si>
  <si>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</si>
  <si>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</si>
  <si>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</si>
  <si>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</si>
  <si>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</si>
  <si>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</si>
  <si>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</si>
  <si>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</si>
  <si>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</si>
  <si>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</si>
  <si>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</si>
  <si>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</si>
  <si>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</si>
  <si>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</si>
  <si>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</si>
  <si>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</si>
  <si>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</si>
  <si>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</si>
  <si>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</si>
  <si>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</si>
  <si>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</si>
  <si>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</si>
  <si>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</si>
  <si>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</si>
  <si>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</si>
  <si>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</si>
  <si>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</si>
  <si>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</si>
  <si>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</si>
  <si>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</si>
  <si>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</si>
  <si>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</si>
  <si>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</si>
  <si>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</si>
  <si>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</si>
  <si>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</si>
  <si>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</si>
  <si>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</si>
  <si>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</si>
  <si>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</si>
  <si>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</si>
  <si>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</si>
  <si>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</si>
  <si>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</si>
  <si>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</si>
  <si>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</si>
  <si>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</si>
  <si>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</si>
  <si>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</si>
  <si>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</si>
  <si>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</si>
  <si>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</si>
  <si>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</si>
  <si>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</si>
  <si>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</si>
  <si>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</si>
  <si>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</si>
  <si>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</si>
  <si>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</si>
  <si>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</si>
  <si>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</si>
  <si>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</si>
  <si>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</si>
  <si>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</si>
  <si>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</si>
  <si>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</si>
  <si>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</si>
  <si>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</si>
  <si>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</si>
  <si>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</si>
  <si>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</si>
  <si>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</si>
  <si>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</si>
  <si>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</si>
  <si>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</si>
  <si>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</si>
  <si>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</si>
  <si>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</si>
  <si>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</si>
  <si>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</si>
  <si>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</si>
  <si>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</si>
  <si>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</si>
  <si>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</si>
  <si>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</si>
  <si>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</si>
  <si>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</si>
  <si>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</si>
  <si>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</si>
  <si>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</si>
  <si>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</si>
  <si>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</si>
  <si>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</si>
  <si>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</si>
  <si>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</si>
  <si>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</si>
  <si>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</si>
  <si>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</si>
  <si>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</si>
  <si>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</si>
  <si>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</si>
  <si>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</si>
  <si>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</si>
  <si>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</si>
  <si>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</si>
  <si>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</si>
  <si>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</si>
  <si>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</si>
  <si>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</si>
  <si>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</si>
  <si>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</si>
  <si>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</si>
  <si>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</si>
  <si>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</si>
  <si>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</si>
  <si>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</si>
  <si>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</si>
  <si>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</si>
  <si>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</si>
  <si>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</si>
  <si>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</si>
  <si>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</si>
  <si>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</si>
  <si>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</si>
  <si>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</si>
  <si>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</si>
  <si>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</si>
  <si>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</si>
  <si>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</si>
  <si>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</si>
  <si>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</si>
  <si>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</si>
  <si>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</si>
  <si>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</si>
  <si>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</si>
  <si>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</si>
  <si>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</si>
  <si>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</si>
  <si>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</si>
  <si>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</si>
  <si>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</si>
  <si>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</si>
  <si>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</si>
  <si>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</si>
  <si>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</si>
  <si>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</si>
  <si>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</si>
  <si>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</si>
  <si>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</si>
  <si>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</si>
  <si>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</si>
  <si>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</si>
  <si>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</si>
  <si>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</si>
  <si>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</si>
  <si>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</si>
  <si>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</si>
  <si>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</si>
  <si>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</si>
  <si>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</si>
  <si>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</si>
  <si>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</si>
  <si>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</si>
  <si>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</si>
  <si>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</si>
  <si>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</si>
  <si>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</si>
  <si>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</si>
  <si>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</si>
  <si>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</si>
  <si>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</si>
  <si>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</si>
  <si>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</si>
  <si>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</si>
  <si>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</si>
  <si>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</si>
  <si>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</si>
  <si>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</si>
  <si>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</si>
  <si>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</si>
  <si>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</si>
  <si>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</si>
  <si>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</si>
  <si>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</si>
  <si>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</si>
  <si>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</si>
  <si>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</si>
  <si>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</si>
  <si>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</si>
  <si>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</si>
  <si>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</si>
  <si>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</si>
  <si>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</si>
  <si>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</si>
  <si>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</si>
  <si>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</si>
  <si>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</si>
  <si>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</si>
  <si>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</si>
  <si>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</si>
  <si>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</si>
  <si>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</si>
  <si>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</si>
  <si>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</si>
  <si>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</si>
  <si>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</si>
  <si>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</si>
  <si>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</si>
  <si>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</si>
  <si>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</si>
  <si>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</si>
  <si>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</si>
  <si>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</si>
  <si>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</si>
  <si>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</si>
  <si>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</si>
  <si>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</si>
  <si>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</si>
  <si>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</si>
  <si>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</si>
  <si>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</si>
  <si>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</si>
  <si>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</si>
  <si>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</si>
  <si>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</si>
  <si>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</si>
  <si>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</si>
  <si>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</si>
  <si>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</si>
  <si>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</si>
  <si>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</si>
  <si>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</si>
  <si>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</si>
  <si>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</si>
  <si>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</si>
  <si>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</si>
  <si>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</si>
  <si>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</si>
  <si>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</si>
  <si>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</si>
  <si>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</si>
  <si>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</si>
  <si>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</si>
  <si>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</si>
  <si>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</si>
  <si>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</si>
  <si>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</si>
  <si>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</si>
  <si>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</si>
  <si>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</si>
  <si>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</si>
  <si>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</si>
  <si>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</si>
  <si>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</si>
  <si>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</si>
  <si>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</si>
  <si>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</si>
  <si>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</si>
  <si>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</si>
  <si>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</si>
  <si>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</si>
  <si>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</si>
  <si>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</si>
  <si>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</si>
  <si>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</si>
  <si>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</si>
  <si>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</si>
  <si>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</si>
  <si>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</si>
  <si>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</si>
  <si>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</si>
  <si>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</si>
  <si>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</si>
  <si>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</si>
  <si>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</si>
  <si>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</si>
  <si>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</si>
  <si>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</si>
  <si>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</si>
  <si>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</si>
  <si>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</si>
  <si>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</si>
  <si>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</si>
  <si>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</si>
  <si>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</si>
  <si>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</si>
  <si>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</si>
  <si>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</si>
  <si>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</si>
  <si>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</si>
  <si>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</si>
  <si>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</si>
  <si>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</si>
  <si>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</si>
  <si>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</si>
  <si>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</si>
  <si>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</si>
  <si>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</si>
  <si>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</si>
  <si>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</si>
  <si>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</si>
  <si>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</si>
  <si>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</si>
  <si>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</si>
  <si>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</si>
  <si>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</si>
  <si>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</si>
  <si>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</si>
  <si>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</si>
  <si>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</si>
  <si>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</si>
  <si>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</si>
  <si>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</si>
  <si>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</si>
  <si>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</si>
  <si>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</si>
  <si>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</si>
  <si>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</si>
  <si>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</si>
  <si>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</si>
  <si>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</si>
  <si>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</si>
  <si>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</si>
  <si>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</si>
  <si>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</si>
  <si>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</si>
  <si>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</si>
  <si>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</si>
  <si>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</si>
  <si>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</si>
  <si>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</si>
  <si>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</si>
  <si>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</si>
  <si>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</si>
  <si>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</si>
  <si>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</si>
  <si>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</si>
  <si>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</si>
  <si>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</si>
  <si>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</si>
  <si>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</si>
  <si>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</si>
  <si>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</si>
  <si>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</si>
  <si>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</si>
  <si>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</si>
  <si>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</si>
  <si>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</si>
  <si>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</si>
  <si>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</si>
  <si>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</si>
  <si>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</si>
  <si>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</si>
  <si>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</si>
  <si>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</si>
  <si>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</si>
  <si>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</si>
  <si>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</si>
  <si>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</si>
  <si>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</si>
  <si>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</si>
  <si>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</si>
  <si>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</si>
  <si>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</si>
  <si>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</si>
  <si>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</si>
  <si>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</si>
  <si>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</si>
  <si>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</si>
  <si>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</si>
  <si>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</si>
  <si>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</si>
  <si>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</si>
  <si>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</si>
  <si>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</si>
  <si>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</si>
  <si>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</si>
  <si>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</si>
  <si>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</si>
  <si>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</si>
  <si>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</si>
  <si>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</si>
  <si>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</si>
  <si>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</si>
  <si>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</si>
  <si>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</si>
  <si>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</si>
  <si>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</si>
  <si>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</si>
  <si>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</si>
  <si>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</si>
  <si>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</si>
  <si>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</si>
  <si>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</si>
  <si>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</si>
  <si>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</si>
  <si>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</si>
  <si>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</si>
  <si>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</si>
  <si>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</si>
  <si>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</si>
  <si>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</si>
  <si>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</si>
  <si>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</si>
  <si>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</si>
  <si>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</si>
  <si>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</si>
  <si>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</si>
  <si>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</si>
  <si>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</si>
  <si>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</si>
  <si>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</si>
  <si>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</si>
  <si>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</si>
  <si>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</si>
  <si>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</si>
  <si>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</si>
  <si>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</si>
  <si>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</si>
  <si>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</si>
  <si>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</si>
  <si>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</si>
  <si>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</si>
  <si>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</si>
  <si>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</si>
  <si>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</si>
  <si>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</si>
  <si>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</si>
  <si>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</si>
  <si>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</si>
  <si>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</si>
  <si>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</si>
  <si>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</si>
  <si>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</si>
  <si>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</si>
  <si>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</si>
  <si>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</si>
  <si>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</si>
  <si>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</si>
  <si>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</si>
  <si>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</si>
  <si>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</si>
  <si>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</si>
  <si>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</si>
  <si>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</si>
  <si>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</si>
  <si>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</si>
  <si>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</si>
  <si>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</si>
  <si>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</si>
  <si>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</si>
  <si>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</si>
  <si>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</si>
  <si>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</si>
  <si>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</si>
  <si>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</si>
  <si>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</si>
  <si>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</si>
  <si>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</si>
  <si>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</si>
  <si>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</si>
  <si>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</si>
  <si>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</si>
  <si>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</si>
  <si>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</si>
  <si>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</si>
  <si>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</si>
  <si>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</si>
  <si>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</si>
  <si>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</si>
  <si>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</si>
  <si>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</si>
  <si>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</si>
  <si>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</si>
  <si>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</si>
  <si>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</si>
  <si>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</si>
  <si>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</si>
  <si>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</si>
  <si>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</si>
  <si>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</si>
  <si>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</si>
  <si>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</si>
  <si>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</si>
  <si>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</si>
  <si>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</si>
  <si>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</si>
  <si>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</si>
  <si>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</si>
  <si>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</si>
  <si>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</si>
  <si>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</si>
  <si>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</si>
  <si>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</si>
  <si>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</si>
  <si>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</si>
  <si>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</si>
  <si>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</si>
  <si>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</si>
  <si>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</si>
  <si>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</si>
  <si>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</si>
  <si>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</si>
  <si>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</si>
  <si>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</si>
  <si>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</si>
  <si>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</si>
  <si>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</si>
  <si>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</si>
  <si>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</si>
  <si>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</si>
  <si>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</si>
  <si>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</si>
  <si>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</si>
  <si>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</si>
  <si>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</si>
  <si>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</si>
  <si>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</si>
  <si>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</si>
  <si>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</si>
  <si>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</si>
  <si>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</si>
  <si>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</si>
  <si>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</si>
  <si>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</si>
  <si>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</si>
  <si>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</si>
  <si>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</si>
  <si>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</si>
  <si>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</si>
  <si>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</si>
  <si>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</si>
  <si>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</si>
  <si>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</si>
  <si>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</si>
  <si>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</si>
  <si>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</si>
  <si>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</si>
  <si>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</si>
  <si>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</si>
  <si>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</si>
  <si>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</si>
  <si>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</si>
  <si>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</si>
  <si>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</si>
  <si>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</si>
  <si>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</si>
  <si>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</si>
  <si>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</si>
  <si>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</si>
  <si>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</si>
  <si>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</si>
  <si>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</si>
  <si>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</si>
  <si>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</si>
  <si>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</si>
  <si>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</si>
  <si>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</si>
  <si>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</si>
  <si>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</si>
  <si>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</si>
  <si>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</si>
  <si>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</si>
  <si>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</si>
  <si>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</si>
  <si>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</si>
  <si>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</si>
  <si>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</si>
  <si>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</si>
  <si>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</si>
  <si>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</si>
  <si>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</si>
  <si>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</si>
  <si>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</si>
  <si>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</si>
  <si>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</si>
  <si>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</si>
  <si>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</si>
  <si>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</si>
  <si>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</si>
  <si>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</si>
  <si>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</si>
  <si>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</si>
  <si>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</si>
  <si>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</si>
  <si>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</si>
  <si>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</si>
  <si>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</si>
  <si>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</si>
  <si>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</si>
  <si>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</si>
  <si>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</si>
  <si>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</si>
  <si>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</si>
  <si>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</si>
  <si>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</si>
  <si>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</si>
  <si>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</si>
  <si>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</si>
  <si>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</si>
  <si>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</si>
  <si>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</si>
  <si>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</si>
  <si>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</si>
  <si>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</si>
  <si>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</si>
  <si>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</si>
  <si>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</si>
  <si>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</si>
  <si>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</si>
  <si>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</si>
  <si>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</si>
  <si>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</si>
  <si>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</si>
  <si>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</si>
  <si>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</si>
  <si>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</si>
  <si>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</si>
  <si>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</si>
  <si>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</si>
  <si>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</si>
  <si>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</si>
  <si>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</si>
  <si>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</si>
  <si>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</si>
  <si>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</si>
  <si>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</si>
  <si>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</si>
  <si>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</si>
  <si>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</si>
  <si>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</si>
  <si>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</si>
  <si>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</si>
  <si>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</si>
  <si>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</si>
  <si>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</si>
  <si>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</si>
  <si>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</si>
  <si>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</si>
  <si>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</si>
  <si>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</si>
  <si>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</si>
  <si>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</si>
  <si>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</si>
  <si>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</si>
  <si>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</si>
  <si>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</si>
  <si>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</si>
  <si>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</si>
  <si>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</si>
  <si>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</si>
  <si>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</si>
  <si>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</si>
  <si>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</si>
  <si>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</si>
  <si>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</si>
  <si>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</si>
  <si>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</si>
  <si>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</si>
  <si>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</si>
  <si>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</si>
  <si>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</si>
  <si>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</si>
  <si>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</si>
  <si>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</si>
  <si>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</si>
  <si>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</si>
  <si>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</si>
  <si>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</si>
  <si>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</si>
  <si>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</si>
  <si>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</si>
  <si>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</si>
  <si>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</si>
  <si>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</si>
  <si>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</si>
  <si>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</si>
  <si>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</si>
  <si>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</si>
  <si>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</si>
  <si>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</si>
  <si>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</si>
  <si>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</si>
  <si>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</si>
  <si>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</si>
  <si>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</si>
  <si>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</si>
  <si>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</si>
  <si>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</si>
  <si>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</si>
  <si>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</si>
  <si>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</si>
  <si>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</si>
  <si>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</si>
  <si>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</si>
  <si>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</si>
  <si>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</si>
  <si>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</si>
  <si>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</si>
  <si>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</si>
  <si>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</si>
  <si>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</si>
  <si>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</si>
  <si>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</si>
  <si>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</si>
  <si>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</si>
  <si>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</si>
  <si>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</si>
  <si>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</si>
  <si>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</si>
  <si>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</si>
  <si>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</si>
  <si>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</si>
  <si>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</si>
  <si>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</si>
  <si>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</si>
  <si>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</si>
  <si>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</si>
  <si>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</si>
  <si>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</si>
  <si>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</si>
  <si>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</si>
  <si>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</si>
  <si>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</si>
  <si>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</si>
  <si>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</si>
  <si>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</si>
  <si>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</si>
  <si>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</si>
  <si>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</si>
  <si>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</si>
  <si>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</si>
  <si>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</si>
  <si>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</si>
  <si>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</si>
  <si>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</si>
  <si>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</si>
  <si>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</si>
  <si>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</si>
  <si>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</si>
  <si>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</si>
  <si>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</si>
  <si>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</si>
  <si>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</si>
  <si>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</si>
  <si>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</si>
  <si>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</si>
  <si>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</si>
  <si>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</si>
  <si>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</si>
  <si>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</si>
  <si>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</si>
  <si>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</si>
  <si>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</si>
  <si>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</si>
  <si>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</si>
  <si>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</si>
  <si>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</si>
  <si>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</si>
  <si>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</si>
  <si>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</si>
  <si>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</si>
  <si>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</si>
  <si>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</si>
  <si>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</si>
  <si>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</si>
  <si>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</si>
  <si>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</si>
  <si>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</si>
  <si>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</si>
  <si>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</si>
  <si>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</si>
  <si>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</si>
  <si>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</si>
  <si>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</si>
  <si>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</si>
  <si>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</si>
  <si>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</si>
  <si>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</si>
  <si>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</si>
  <si>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</si>
  <si>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</si>
  <si>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</si>
  <si>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</si>
  <si>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</si>
  <si>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</si>
  <si>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</si>
  <si>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</si>
  <si>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</si>
  <si>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</si>
  <si>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</si>
  <si>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</si>
  <si>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</si>
  <si>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</si>
  <si>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</si>
  <si>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</si>
  <si>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</si>
  <si>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</si>
  <si>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</si>
  <si>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</si>
  <si>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</si>
  <si>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</si>
  <si>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</si>
  <si>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</si>
  <si>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</si>
  <si>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</si>
  <si>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</si>
  <si>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</si>
  <si>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</si>
  <si>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</si>
  <si>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</si>
  <si>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</si>
  <si>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</si>
  <si>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</si>
  <si>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</si>
  <si>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</si>
  <si>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</si>
  <si>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</si>
  <si>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</si>
  <si>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</si>
  <si>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</si>
  <si>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</si>
  <si>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</si>
  <si>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</si>
  <si>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</si>
  <si>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</si>
  <si>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</si>
  <si>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</si>
  <si>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</si>
  <si>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</si>
  <si>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</si>
  <si>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</si>
  <si>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</si>
  <si>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</si>
  <si>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</si>
  <si>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</si>
  <si>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</si>
  <si>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</si>
  <si>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</si>
  <si>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</si>
  <si>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</si>
  <si>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</si>
  <si>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</si>
  <si>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</si>
  <si>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</si>
  <si>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</si>
  <si>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</si>
  <si>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</si>
  <si>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</si>
  <si>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</si>
  <si>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</si>
  <si>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</si>
  <si>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</si>
  <si>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</si>
  <si>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</si>
  <si>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</si>
  <si>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</si>
  <si>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</si>
  <si>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</si>
  <si>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</si>
  <si>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</si>
  <si>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</si>
  <si>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</si>
  <si>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</si>
  <si>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</si>
  <si>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</si>
  <si>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</si>
  <si>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</si>
  <si>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</si>
  <si>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</si>
  <si>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</si>
  <si>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</si>
  <si>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</si>
  <si>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</si>
  <si>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</si>
  <si>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</si>
  <si>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</si>
  <si>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</si>
  <si>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</si>
  <si>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</si>
  <si>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</si>
  <si>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</si>
  <si>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</si>
  <si>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</si>
  <si>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</si>
  <si>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</si>
  <si>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</si>
  <si>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</si>
  <si>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</si>
  <si>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</si>
  <si>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</si>
  <si>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</si>
  <si>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</si>
  <si>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</si>
  <si>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</si>
  <si>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</si>
  <si>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</si>
  <si>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</si>
  <si>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</si>
  <si>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</si>
  <si>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</si>
  <si>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</si>
  <si>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</si>
  <si>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</si>
  <si>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</si>
  <si>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</si>
  <si>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</si>
  <si>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</si>
  <si>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</si>
  <si>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</si>
  <si>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</si>
  <si>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</si>
  <si>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</si>
  <si>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</si>
  <si>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</si>
  <si>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</si>
  <si>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</si>
  <si>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</si>
  <si>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</si>
  <si>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</si>
  <si>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</si>
  <si>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</si>
  <si>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</si>
  <si>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</si>
  <si>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</si>
  <si>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</si>
  <si>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</si>
  <si>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</si>
  <si>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</si>
  <si>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</si>
  <si>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</si>
  <si>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</si>
  <si>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</si>
  <si>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</si>
  <si>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</si>
  <si>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</si>
  <si>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</si>
  <si>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</si>
  <si>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</si>
  <si>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</si>
  <si>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</si>
  <si>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</si>
  <si>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</si>
  <si>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</si>
  <si>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</si>
  <si>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</si>
  <si>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</si>
  <si>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</si>
  <si>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</si>
  <si>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</si>
  <si>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</si>
  <si>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</si>
  <si>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</si>
  <si>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</si>
  <si>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</si>
  <si>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</si>
  <si>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</si>
  <si>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</si>
  <si>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</si>
  <si>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</si>
  <si>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</si>
  <si>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</si>
  <si>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</si>
  <si>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</si>
  <si>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</si>
  <si>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</si>
  <si>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</si>
  <si>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</si>
  <si>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</si>
  <si>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</si>
  <si>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</si>
  <si>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</si>
  <si>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</si>
  <si>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</si>
  <si>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</si>
  <si>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</si>
  <si>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</si>
  <si>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</si>
  <si>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</si>
  <si>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</si>
  <si>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</si>
  <si>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</si>
  <si>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</si>
  <si>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</si>
  <si>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</si>
  <si>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</si>
  <si>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</si>
  <si>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</si>
  <si>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</si>
  <si>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</si>
  <si>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</si>
  <si>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</si>
  <si>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</si>
  <si>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</si>
  <si>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</si>
  <si>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</si>
  <si>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</si>
  <si>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</si>
  <si>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</si>
  <si>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</si>
  <si>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</si>
  <si>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</si>
  <si>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</si>
  <si>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</si>
  <si>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</si>
  <si>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</si>
  <si>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</si>
  <si>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</si>
  <si>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</si>
  <si>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</si>
  <si>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</si>
  <si>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</si>
  <si>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</si>
  <si>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</si>
  <si>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</si>
  <si>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</si>
  <si>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</si>
  <si>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</si>
  <si>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</si>
  <si>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</si>
  <si>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</si>
  <si>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</si>
  <si>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</si>
  <si>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</si>
  <si>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</si>
  <si>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</si>
  <si>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</si>
  <si>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</si>
  <si>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</si>
  <si>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</si>
  <si>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</si>
  <si>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</si>
  <si>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</si>
  <si>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</si>
  <si>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</si>
  <si>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</si>
  <si>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</si>
  <si>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</si>
  <si>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</si>
  <si>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</si>
  <si>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</si>
  <si>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</si>
  <si>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</si>
  <si>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</si>
  <si>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</si>
  <si>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</si>
  <si>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</si>
  <si>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</si>
  <si>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</si>
  <si>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</si>
  <si>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</si>
  <si>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</si>
  <si>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</si>
  <si>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</si>
  <si>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</si>
  <si>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</si>
  <si>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</si>
  <si>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</si>
  <si>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</si>
  <si>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</si>
  <si>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</si>
  <si>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</si>
  <si>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</si>
  <si>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</si>
  <si>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</si>
  <si>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</si>
  <si>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</si>
  <si>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</si>
  <si>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</si>
  <si>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</si>
  <si>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</si>
  <si>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</si>
  <si>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</si>
  <si>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</si>
  <si>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</si>
  <si>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</si>
  <si>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</si>
  <si>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</si>
  <si>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</si>
  <si>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</si>
  <si>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</si>
  <si>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</si>
  <si>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</si>
  <si>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</si>
  <si>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</si>
  <si>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</si>
  <si>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</si>
  <si>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</si>
  <si>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</si>
  <si>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</si>
  <si>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</si>
  <si>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</si>
  <si>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</si>
  <si>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</si>
  <si>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</si>
  <si>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</si>
  <si>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</si>
  <si>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</si>
  <si>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</si>
  <si>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</si>
  <si>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</si>
  <si>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</si>
  <si>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</si>
  <si>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</si>
  <si>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</si>
  <si>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</si>
  <si>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</si>
  <si>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</si>
  <si>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</si>
  <si>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</si>
  <si>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</si>
  <si>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</si>
  <si>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</si>
  <si>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</si>
  <si>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</si>
  <si>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</si>
  <si>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</si>
  <si>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</si>
  <si>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</si>
  <si>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</si>
  <si>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</si>
  <si>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</si>
  <si>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</si>
  <si>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</si>
  <si>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</si>
  <si>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</si>
  <si>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</si>
  <si>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</si>
  <si>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</si>
  <si>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</si>
  <si>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</si>
  <si>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</si>
  <si>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</si>
  <si>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</si>
  <si>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</si>
  <si>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</si>
  <si>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</si>
  <si>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</si>
  <si>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</si>
  <si>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</si>
  <si>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</si>
  <si>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</si>
  <si>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</si>
  <si>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</si>
  <si>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</si>
  <si>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</si>
  <si>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</si>
  <si>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</si>
  <si>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</si>
  <si>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</si>
  <si>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</si>
  <si>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</si>
  <si>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</si>
  <si>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</si>
  <si>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</si>
  <si>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</si>
  <si>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</si>
  <si>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</si>
  <si>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</si>
  <si>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</si>
  <si>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</si>
  <si>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</si>
  <si>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</si>
  <si>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</si>
  <si>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</si>
  <si>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</si>
  <si>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</si>
  <si>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</si>
  <si>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</si>
  <si>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</si>
  <si>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</si>
  <si>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</si>
  <si>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</si>
  <si>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</si>
  <si>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</si>
  <si>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</si>
  <si>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</si>
  <si>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</si>
  <si>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</si>
  <si>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</si>
  <si>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</si>
  <si>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</si>
  <si>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</si>
  <si>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</si>
  <si>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</si>
  <si>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</si>
  <si>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</si>
  <si>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</si>
  <si>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</si>
  <si>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</si>
  <si>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</si>
  <si>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</si>
  <si>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</si>
  <si>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</si>
  <si>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</si>
  <si>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</si>
  <si>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</si>
  <si>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</si>
  <si>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</si>
  <si>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</si>
  <si>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</si>
  <si>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</si>
  <si>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</si>
  <si>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</si>
  <si>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</si>
  <si>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</si>
  <si>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</si>
  <si>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</si>
  <si>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</si>
  <si>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</si>
  <si>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</si>
  <si>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</si>
  <si>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</si>
  <si>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</si>
  <si>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</si>
  <si>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</si>
  <si>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</si>
  <si>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</si>
  <si>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</si>
  <si>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</si>
  <si>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</si>
  <si>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</si>
  <si>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</si>
  <si>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</si>
  <si>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</si>
  <si>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</si>
  <si>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</si>
  <si>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</si>
  <si>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</si>
  <si>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</si>
  <si>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</si>
  <si>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</si>
  <si>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</si>
  <si>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</si>
  <si>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</si>
  <si>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</si>
  <si>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</si>
  <si>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</si>
  <si>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</si>
  <si>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</si>
  <si>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</si>
  <si>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</si>
  <si>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</si>
  <si>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</si>
  <si>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</si>
  <si>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</si>
  <si>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</si>
  <si>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</si>
  <si>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</si>
  <si>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</si>
  <si>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</si>
  <si>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</si>
  <si>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</si>
  <si>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</si>
  <si>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</si>
  <si>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</si>
  <si>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</si>
  <si>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</si>
  <si>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</si>
  <si>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</si>
  <si>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</si>
  <si>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</si>
  <si>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</si>
  <si>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</si>
  <si>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</si>
  <si>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</si>
  <si>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</si>
  <si>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</si>
  <si>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</si>
  <si>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</si>
  <si>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</si>
  <si>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</si>
  <si>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</si>
  <si>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</si>
  <si>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</si>
  <si>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</si>
  <si>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</si>
  <si>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</si>
  <si>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</si>
  <si>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</si>
  <si>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</si>
  <si>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</si>
  <si>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</si>
  <si>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</si>
  <si>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</si>
  <si>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</si>
  <si>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</si>
  <si>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</si>
  <si>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</si>
  <si>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</si>
  <si>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</si>
  <si>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</si>
  <si>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</si>
  <si>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</si>
  <si>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</si>
  <si>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</si>
  <si>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</si>
  <si>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</si>
  <si>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</si>
  <si>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</si>
  <si>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</si>
  <si>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</si>
  <si>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</si>
  <si>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</si>
  <si>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</si>
  <si>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</si>
  <si>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</si>
  <si>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</si>
  <si>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</si>
  <si>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</si>
  <si>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</si>
  <si>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</si>
  <si>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</si>
  <si>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</si>
  <si>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</si>
  <si>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</si>
  <si>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</si>
  <si>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</si>
  <si>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</si>
  <si>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</si>
  <si>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</si>
  <si>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</si>
  <si>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</si>
  <si>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</si>
  <si>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</si>
  <si>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</si>
  <si>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</si>
  <si>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</si>
  <si>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</si>
  <si>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</si>
  <si>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</si>
  <si>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</si>
  <si>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</si>
  <si>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</si>
  <si>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</si>
  <si>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</si>
  <si>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</si>
  <si>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</si>
  <si>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</si>
  <si>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</si>
  <si>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</si>
  <si>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</si>
  <si>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</si>
  <si>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</si>
  <si>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</si>
  <si>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</si>
  <si>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</si>
  <si>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</si>
  <si>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</si>
  <si>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</si>
  <si>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</si>
  <si>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</si>
  <si>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</si>
  <si>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</si>
  <si>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</si>
  <si>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</si>
  <si>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</si>
  <si>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</si>
  <si>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</si>
  <si>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</si>
  <si>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</si>
  <si>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</si>
  <si>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</si>
  <si>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</si>
  <si>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</si>
  <si>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</si>
  <si>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</si>
  <si>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</si>
  <si>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</si>
  <si>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</si>
  <si>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</si>
  <si>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</si>
  <si>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</si>
  <si>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</si>
  <si>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</si>
  <si>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</si>
  <si>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</si>
  <si>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</si>
  <si>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</si>
  <si>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</si>
  <si>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</si>
  <si>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</si>
  <si>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</si>
  <si>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</si>
  <si>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</si>
  <si>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</si>
  <si>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</si>
  <si>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</si>
  <si>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</si>
  <si>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</si>
  <si>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</si>
  <si>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</si>
  <si>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</si>
  <si>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</si>
  <si>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</si>
  <si>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</si>
  <si>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</si>
  <si>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</si>
  <si>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</si>
  <si>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</si>
  <si>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</si>
  <si>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</si>
  <si>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</si>
  <si>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</si>
  <si>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</si>
  <si>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</si>
  <si>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</si>
  <si>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</si>
  <si>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</si>
  <si>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</si>
  <si>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</si>
  <si>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</si>
  <si>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</si>
  <si>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</si>
  <si>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</si>
  <si>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</si>
  <si>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</si>
  <si>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</si>
  <si>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</si>
  <si>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</si>
  <si>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</si>
  <si>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</si>
  <si>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</si>
  <si>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</si>
  <si>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</si>
  <si>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</si>
  <si>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</si>
  <si>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</si>
  <si>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</si>
  <si>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</si>
  <si>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</si>
  <si>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</si>
  <si>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</si>
  <si>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</si>
  <si>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</si>
  <si>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</si>
  <si>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</si>
  <si>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</si>
  <si>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</si>
  <si>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</si>
  <si>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</si>
  <si>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</si>
  <si>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</si>
  <si>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</si>
  <si>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</si>
  <si>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</si>
  <si>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</si>
  <si>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</si>
  <si>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</si>
  <si>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</si>
  <si>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</si>
  <si>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</si>
  <si>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</si>
  <si>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</si>
  <si>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</si>
  <si>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</si>
  <si>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</si>
  <si>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</si>
  <si>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</si>
  <si>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</si>
  <si>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</si>
  <si>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</si>
  <si>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</si>
  <si>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</si>
  <si>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</si>
  <si>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</si>
  <si>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</si>
  <si>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</si>
  <si>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</si>
  <si>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</si>
  <si>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</si>
  <si>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</si>
  <si>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</si>
  <si>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</si>
  <si>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</si>
  <si>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</si>
  <si>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</si>
  <si>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</si>
  <si>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</si>
  <si>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</si>
  <si>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</si>
  <si>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</si>
  <si>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</si>
  <si>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</si>
  <si>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</si>
  <si>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</si>
  <si>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</si>
  <si>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</si>
  <si>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</si>
  <si>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</si>
  <si>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</si>
  <si>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</si>
  <si>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</si>
  <si>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</si>
  <si>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</si>
  <si>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</si>
  <si>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</si>
  <si>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</si>
  <si>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</si>
  <si>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</si>
  <si>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</si>
  <si>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</si>
  <si>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</si>
  <si>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</si>
  <si>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</si>
  <si>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</si>
  <si>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</si>
  <si>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</si>
  <si>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</si>
  <si>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</si>
  <si>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</si>
  <si>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</si>
  <si>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</si>
  <si>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</si>
  <si>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</si>
  <si>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</si>
  <si>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</si>
  <si>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</si>
  <si>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</si>
  <si>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</si>
  <si>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</si>
  <si>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</si>
  <si>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</si>
  <si>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</si>
  <si>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</si>
  <si>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</si>
  <si>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</si>
  <si>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</si>
  <si>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</si>
  <si>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</si>
  <si>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</si>
  <si>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</si>
  <si>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</si>
  <si>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</si>
  <si>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</si>
  <si>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</si>
  <si>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</si>
  <si>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</si>
  <si>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</si>
  <si>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</si>
  <si>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</si>
  <si>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</si>
  <si>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</si>
  <si>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</si>
  <si>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</si>
  <si>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</si>
  <si>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</si>
  <si>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</si>
  <si>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</si>
  <si>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</si>
  <si>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</si>
  <si>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</si>
  <si>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</si>
  <si>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</si>
  <si>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</si>
  <si>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</si>
  <si>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</si>
  <si>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</si>
  <si>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</si>
  <si>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</si>
  <si>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</si>
  <si>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</si>
  <si>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</si>
  <si>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</si>
  <si>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</si>
  <si>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</si>
  <si>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</si>
  <si>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</si>
  <si>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</si>
  <si>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</si>
  <si>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</si>
  <si>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</si>
  <si>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</si>
  <si>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</si>
  <si>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</si>
  <si>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</si>
  <si>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</si>
  <si>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</si>
  <si>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</si>
  <si>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</si>
  <si>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</si>
  <si>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</si>
  <si>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</si>
  <si>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</si>
  <si>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</si>
  <si>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</si>
  <si>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</si>
  <si>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</si>
  <si>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</si>
  <si>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</si>
  <si>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</si>
  <si>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</si>
  <si>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</si>
  <si>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</si>
  <si>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</si>
  <si>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</si>
  <si>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</si>
  <si>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</si>
  <si>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</si>
  <si>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</si>
  <si>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</si>
  <si>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</si>
  <si>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</si>
  <si>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</si>
  <si>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</si>
  <si>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</si>
  <si>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</si>
  <si>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</si>
  <si>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</si>
  <si>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</si>
  <si>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</si>
  <si>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</si>
  <si>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</si>
  <si>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</si>
  <si>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</si>
  <si>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</si>
  <si>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</si>
  <si>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</si>
  <si>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</si>
  <si>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</si>
  <si>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</si>
  <si>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</si>
  <si>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</si>
  <si>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</si>
  <si>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</si>
  <si>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</si>
  <si>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</si>
  <si>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</si>
  <si>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</si>
  <si>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</si>
  <si>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</si>
  <si>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</si>
  <si>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</si>
  <si>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</si>
  <si>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</si>
  <si>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</si>
  <si>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</si>
  <si>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</si>
  <si>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</si>
  <si>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</si>
  <si>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</si>
  <si>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</si>
  <si>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</si>
  <si>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</si>
  <si>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</si>
  <si>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</si>
  <si>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</si>
  <si>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</si>
  <si>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</si>
  <si>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</si>
  <si>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</si>
  <si>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</si>
  <si>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</si>
  <si>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</si>
  <si>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</si>
  <si>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</si>
  <si>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</si>
  <si>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</si>
  <si>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</si>
  <si>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</si>
  <si>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</si>
  <si>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</si>
  <si>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</si>
  <si>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</si>
  <si>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</si>
  <si>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</si>
  <si>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</si>
  <si>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</si>
  <si>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</si>
  <si>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</si>
  <si>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</si>
  <si>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</si>
  <si>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</si>
  <si>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</si>
  <si>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</si>
  <si>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</si>
  <si>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</si>
  <si>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</si>
  <si>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</si>
  <si>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</si>
  <si>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</si>
  <si>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</si>
  <si>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</si>
  <si>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</si>
  <si>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</si>
  <si>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</si>
  <si>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</si>
  <si>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</si>
  <si>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</si>
  <si>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</si>
  <si>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</si>
  <si>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</si>
  <si>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</si>
  <si>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</si>
  <si>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</si>
  <si>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</si>
  <si>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</si>
  <si>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</si>
  <si>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</si>
  <si>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</si>
  <si>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</si>
  <si>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</si>
  <si>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</si>
  <si>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</si>
  <si>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</si>
  <si>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</si>
  <si>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</si>
  <si>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</si>
  <si>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</si>
  <si>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</si>
  <si>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</si>
  <si>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</si>
  <si>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</si>
  <si>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</si>
  <si>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</si>
  <si>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</si>
  <si>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</si>
  <si>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</si>
  <si>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</si>
  <si>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</si>
  <si>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</si>
  <si>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</si>
  <si>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</si>
  <si>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</si>
  <si>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</si>
  <si>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</si>
  <si>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</si>
  <si>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</si>
  <si>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</si>
  <si>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</si>
  <si>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</si>
  <si>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</si>
  <si>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</si>
  <si>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</si>
  <si>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</si>
  <si>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</si>
  <si>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</si>
  <si>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</si>
  <si>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</si>
  <si>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</si>
  <si>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</si>
  <si>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</si>
  <si>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</si>
  <si>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</si>
  <si>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</si>
  <si>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</si>
  <si>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</si>
  <si>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</si>
  <si>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</si>
  <si>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</si>
  <si>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</si>
  <si>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</si>
  <si>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</si>
  <si>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</si>
  <si>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</si>
  <si>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</si>
  <si>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</si>
  <si>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</si>
  <si>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</si>
  <si>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</si>
  <si>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</si>
  <si>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</si>
  <si>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</si>
  <si>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</si>
  <si>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</si>
  <si>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</si>
  <si>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</si>
  <si>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</si>
  <si>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</si>
  <si>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</si>
  <si>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</si>
  <si>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</si>
  <si>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</si>
  <si>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</si>
  <si>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</si>
  <si>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</si>
  <si>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</si>
  <si>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</si>
  <si>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</si>
  <si>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</si>
  <si>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</si>
  <si>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</si>
  <si>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</si>
  <si>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</si>
  <si>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</si>
  <si>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</si>
  <si>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</si>
  <si>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</si>
  <si>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</si>
  <si>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</si>
  <si>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</si>
  <si>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</si>
  <si>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</si>
  <si>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</si>
  <si>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</si>
  <si>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</si>
  <si>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</si>
  <si>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</si>
  <si>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</si>
  <si>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</si>
  <si>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</si>
  <si>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</si>
  <si>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</si>
  <si>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</si>
  <si>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</si>
  <si>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</si>
  <si>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</si>
  <si>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</si>
  <si>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</si>
  <si>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</si>
  <si>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</si>
  <si>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</si>
  <si>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</si>
  <si>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</si>
  <si>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</si>
  <si>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</si>
  <si>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</si>
  <si>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</si>
  <si>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</si>
  <si>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</si>
  <si>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</si>
  <si>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</si>
  <si>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</si>
  <si>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</si>
  <si>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</si>
  <si>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</si>
  <si>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</si>
  <si>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</si>
  <si>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</si>
  <si>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</si>
  <si>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</si>
  <si>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</si>
  <si>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</si>
  <si>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</si>
  <si>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</si>
  <si>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</si>
  <si>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</si>
  <si>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</si>
  <si>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</si>
  <si>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</si>
  <si>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</si>
  <si>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</si>
  <si>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</si>
  <si>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</si>
  <si>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</si>
  <si>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</si>
  <si>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</si>
  <si>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</si>
  <si>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</si>
  <si>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</si>
  <si>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</si>
  <si>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</si>
  <si>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</si>
  <si>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</si>
  <si>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</si>
  <si>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</si>
  <si>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</si>
  <si>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</si>
  <si>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</si>
  <si>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</si>
  <si>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</si>
  <si>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</si>
  <si>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</si>
  <si>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</si>
  <si>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</si>
  <si>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</si>
  <si>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</si>
  <si>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</si>
  <si>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</si>
  <si>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</si>
  <si>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</si>
  <si>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</si>
  <si>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</si>
  <si>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</si>
  <si>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</si>
  <si>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</si>
  <si>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</si>
  <si>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</si>
  <si>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</si>
  <si>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</si>
  <si>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</si>
  <si>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</si>
  <si>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</si>
  <si>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</si>
  <si>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</si>
  <si>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</si>
  <si>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</si>
  <si>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</si>
  <si>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</si>
  <si>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</si>
  <si>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</si>
  <si>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</si>
  <si>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</si>
  <si>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</si>
  <si>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</si>
  <si>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</si>
  <si>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</si>
  <si>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</si>
  <si>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</si>
  <si>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</si>
  <si>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</si>
  <si>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</si>
  <si>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</si>
  <si>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</si>
  <si>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</si>
  <si>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</si>
  <si>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</si>
  <si>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</si>
  <si>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</si>
  <si>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</si>
  <si>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</si>
  <si>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</si>
  <si>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</si>
  <si>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</si>
  <si>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</si>
  <si>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</si>
  <si>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</si>
  <si>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</si>
  <si>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</si>
  <si>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</si>
  <si>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</si>
  <si>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</si>
  <si>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</si>
  <si>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</si>
  <si>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</si>
  <si>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</si>
  <si>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</si>
  <si>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</si>
  <si>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</si>
  <si>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</si>
  <si>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</si>
  <si>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</si>
  <si>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</si>
  <si>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</si>
  <si>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</si>
  <si>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</si>
  <si>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</si>
  <si>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</si>
  <si>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</si>
  <si>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</si>
  <si>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</si>
  <si>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</si>
  <si>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</si>
  <si>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</si>
  <si>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</si>
  <si>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</si>
  <si>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</si>
  <si>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</si>
  <si>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</si>
  <si>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</si>
  <si>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</si>
  <si>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</si>
  <si>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</si>
  <si>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</si>
  <si>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</si>
  <si>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</si>
  <si>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</si>
  <si>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</si>
  <si>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</si>
  <si>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</si>
  <si>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</si>
  <si>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</si>
  <si>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</si>
  <si>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</si>
  <si>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</si>
  <si>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</si>
  <si>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</si>
  <si>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</si>
  <si>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</si>
  <si>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</si>
  <si>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</si>
  <si>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</si>
  <si>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</si>
  <si>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</si>
  <si>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</si>
  <si>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</si>
  <si>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</si>
  <si>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</si>
  <si>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</si>
  <si>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</si>
  <si>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</si>
  <si>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</si>
  <si>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</si>
  <si>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</si>
  <si>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</si>
  <si>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</si>
  <si>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</si>
  <si>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</si>
  <si>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</si>
  <si>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</si>
  <si>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</si>
  <si>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</si>
  <si>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</si>
  <si>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</si>
  <si>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</si>
  <si>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</si>
  <si>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</si>
  <si>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</si>
  <si>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</si>
  <si>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</si>
  <si>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</si>
  <si>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</si>
  <si>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</si>
  <si>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</si>
  <si>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</si>
  <si>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</si>
  <si>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</si>
  <si>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</si>
  <si>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</si>
  <si>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</si>
  <si>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</si>
  <si>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</si>
  <si>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</si>
  <si>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</si>
  <si>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</si>
  <si>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</si>
  <si>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</si>
  <si>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</si>
  <si>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</si>
  <si>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</si>
  <si>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</si>
  <si>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</si>
  <si>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</si>
  <si>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</si>
  <si>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</si>
  <si>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</si>
  <si>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</si>
  <si>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</si>
  <si>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</si>
  <si>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</si>
  <si>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</si>
  <si>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</si>
  <si>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</si>
  <si>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</si>
  <si>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</si>
  <si>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</si>
  <si>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</si>
  <si>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</si>
  <si>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</si>
  <si>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</si>
  <si>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</si>
  <si>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</si>
  <si>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</si>
  <si>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</si>
  <si>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</si>
  <si>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</si>
  <si>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</si>
  <si>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</si>
  <si>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</si>
  <si>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</si>
  <si>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</si>
  <si>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</si>
  <si>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</si>
  <si>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</si>
  <si>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</si>
  <si>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</si>
  <si>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</si>
  <si>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</si>
  <si>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</si>
  <si>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</si>
  <si>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</si>
  <si>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</si>
  <si>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</si>
  <si>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</si>
  <si>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</si>
  <si>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</si>
  <si>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</si>
  <si>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</si>
  <si>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</si>
  <si>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</si>
  <si>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</si>
  <si>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</si>
  <si>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</si>
  <si>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</si>
  <si>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</si>
  <si>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</si>
  <si>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</si>
  <si>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</si>
  <si>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</si>
  <si>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</si>
  <si>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</si>
  <si>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</si>
  <si>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</si>
  <si>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</si>
  <si>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</si>
  <si>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</si>
  <si>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</si>
  <si>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</si>
  <si>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</si>
  <si>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</si>
  <si>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</si>
  <si>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</si>
  <si>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</si>
  <si>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</si>
  <si>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</si>
  <si>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</si>
  <si>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</si>
  <si>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</si>
  <si>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</si>
  <si>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</si>
  <si>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</si>
  <si>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</si>
  <si>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</si>
  <si>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</si>
  <si>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</si>
  <si>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</si>
  <si>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</si>
  <si>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</si>
  <si>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</si>
  <si>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</si>
  <si>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</si>
  <si>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</si>
  <si>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</si>
  <si>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</si>
  <si>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</si>
  <si>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</si>
  <si>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</si>
  <si>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</si>
  <si>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</si>
  <si>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</si>
  <si>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</si>
  <si>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</si>
  <si>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</si>
  <si>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</si>
  <si>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</si>
  <si>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</si>
  <si>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</si>
  <si>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</si>
  <si>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</si>
  <si>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</si>
  <si>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</si>
  <si>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</si>
  <si>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</si>
  <si>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</si>
  <si>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</si>
  <si>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</si>
  <si>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</si>
  <si>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</si>
  <si>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</si>
  <si>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</si>
  <si>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</si>
  <si>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</si>
  <si>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</si>
  <si>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</si>
  <si>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</si>
  <si>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</si>
  <si>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</si>
  <si>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</si>
  <si>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</si>
  <si>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</si>
  <si>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</si>
  <si>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</si>
  <si>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</si>
  <si>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</si>
  <si>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</si>
  <si>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</si>
  <si>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</si>
  <si>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</si>
  <si>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</si>
  <si>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</si>
  <si>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</si>
  <si>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</si>
  <si>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</si>
  <si>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</si>
  <si>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</si>
  <si>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</si>
  <si>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</si>
  <si>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</si>
  <si>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</si>
  <si>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</si>
  <si>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</si>
  <si>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</si>
  <si>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</si>
  <si>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</si>
  <si>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</si>
  <si>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</si>
  <si>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</si>
  <si>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</si>
  <si>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</si>
  <si>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</si>
  <si>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</si>
  <si>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</si>
  <si>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</si>
  <si>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</si>
  <si>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</si>
  <si>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</si>
  <si>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</si>
  <si>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</si>
  <si>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</si>
  <si>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</si>
  <si>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</si>
  <si>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</si>
  <si>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</si>
  <si>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</si>
  <si>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</si>
  <si>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</si>
  <si>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</si>
  <si>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</si>
  <si>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</si>
  <si>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</si>
  <si>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</si>
  <si>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</si>
  <si>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</si>
  <si>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</si>
  <si>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</si>
  <si>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</si>
  <si>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</si>
  <si>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</si>
  <si>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</si>
  <si>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</si>
  <si>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</si>
  <si>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</si>
  <si>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</si>
  <si>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</si>
  <si>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</si>
  <si>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</si>
  <si>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</si>
  <si>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</si>
  <si>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</si>
  <si>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</si>
  <si>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</si>
  <si>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</si>
  <si>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</si>
  <si>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</si>
  <si>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</si>
  <si>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</si>
  <si>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</si>
  <si>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</si>
  <si>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</si>
  <si>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</si>
  <si>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</si>
  <si>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</si>
  <si>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</si>
  <si>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</si>
  <si>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</si>
  <si>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</si>
  <si>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</si>
  <si>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</si>
  <si>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</si>
  <si>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</si>
  <si>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</si>
  <si>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</si>
  <si>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</si>
  <si>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</si>
  <si>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</si>
  <si>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</si>
  <si>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</si>
  <si>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</si>
  <si>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</si>
  <si>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</si>
  <si>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</si>
  <si>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</si>
  <si>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</si>
  <si>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</si>
  <si>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</si>
  <si>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</si>
  <si>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</si>
  <si>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</si>
  <si>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</si>
  <si>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</si>
  <si>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</si>
  <si>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</si>
  <si>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</si>
  <si>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</si>
  <si>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</si>
  <si>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</si>
  <si>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</si>
  <si>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</si>
  <si>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</si>
  <si>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</si>
  <si>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</si>
  <si>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</si>
  <si>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</si>
  <si>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</si>
  <si>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</si>
  <si>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</si>
  <si>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</si>
  <si>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</si>
  <si>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</si>
  <si>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</si>
  <si>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</si>
  <si>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</si>
  <si>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</si>
  <si>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</si>
  <si>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</si>
  <si>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</si>
  <si>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</si>
  <si>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</si>
  <si>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</si>
  <si>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</si>
  <si>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</si>
  <si>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</si>
  <si>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</si>
  <si>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</si>
  <si>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</si>
  <si>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</si>
  <si>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</si>
  <si>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</si>
  <si>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</si>
  <si>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</si>
  <si>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</si>
  <si>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</si>
  <si>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</si>
  <si>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</si>
  <si>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</si>
  <si>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</si>
  <si>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</si>
  <si>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</si>
  <si>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</si>
  <si>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</si>
  <si>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</si>
  <si>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</si>
  <si>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</si>
  <si>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</si>
  <si>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</si>
  <si>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</si>
  <si>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</si>
  <si>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</si>
  <si>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</si>
  <si>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</si>
  <si>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</si>
  <si>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</si>
  <si>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</si>
  <si>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</si>
  <si>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</si>
  <si>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</si>
  <si>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</si>
  <si>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</si>
  <si>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</si>
  <si>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</si>
  <si>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</si>
  <si>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</si>
  <si>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</si>
  <si>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</si>
  <si>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</si>
  <si>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</si>
  <si>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</si>
  <si>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</si>
  <si>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</si>
  <si>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</si>
  <si>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</si>
  <si>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</si>
  <si>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</si>
  <si>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</si>
  <si>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</si>
  <si>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</si>
  <si>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</si>
  <si>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</si>
  <si>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</si>
  <si>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</si>
  <si>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</si>
  <si>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</si>
  <si>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</si>
  <si>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</si>
  <si>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</si>
  <si>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</si>
  <si>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</si>
  <si>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</si>
  <si>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</si>
  <si>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</si>
  <si>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</si>
  <si>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</si>
  <si>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</si>
  <si>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</si>
  <si>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</si>
  <si>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</si>
  <si>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</si>
  <si>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</si>
  <si>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</si>
  <si>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</si>
  <si>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</si>
  <si>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</si>
  <si>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</si>
  <si>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</si>
  <si>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</si>
  <si>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</si>
  <si>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</si>
  <si>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</si>
  <si>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</si>
  <si>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</si>
  <si>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</si>
  <si>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</si>
  <si>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</si>
  <si>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</si>
  <si>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</si>
  <si>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</si>
  <si>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</si>
  <si>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</si>
  <si>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</si>
  <si>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</si>
  <si>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</si>
  <si>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</si>
  <si>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</si>
  <si>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</si>
  <si>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</si>
  <si>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</si>
  <si>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</si>
  <si>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</si>
  <si>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</si>
  <si>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</si>
  <si>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</si>
  <si>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</si>
  <si>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</si>
  <si>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</si>
  <si>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</si>
  <si>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</si>
  <si>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</si>
  <si>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</si>
  <si>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</si>
  <si>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</si>
  <si>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</si>
  <si>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</si>
  <si>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</si>
  <si>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</si>
  <si>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</si>
  <si>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</si>
  <si>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</si>
  <si>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</si>
  <si>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</si>
  <si>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</si>
  <si>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</si>
  <si>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</si>
  <si>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</si>
  <si>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</si>
  <si>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</si>
  <si>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</si>
  <si>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</si>
  <si>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</si>
  <si>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</si>
  <si>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</si>
  <si>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</si>
  <si>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</si>
  <si>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</si>
  <si>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</si>
  <si>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</si>
  <si>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</si>
  <si>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</si>
  <si>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</si>
  <si>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</si>
  <si>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</si>
  <si>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</si>
  <si>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</si>
  <si>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</si>
  <si>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</si>
  <si>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</si>
  <si>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</si>
  <si>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</si>
  <si>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</si>
  <si>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</si>
  <si>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</si>
  <si>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</si>
  <si>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</si>
  <si>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</si>
  <si>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</si>
  <si>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</si>
  <si>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</si>
  <si>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</si>
  <si>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</si>
  <si>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</si>
  <si>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</si>
  <si>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</si>
  <si>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</si>
  <si>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</si>
  <si>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</si>
  <si>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</si>
  <si>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</si>
  <si>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</si>
  <si>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</si>
  <si>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</si>
  <si>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</si>
  <si>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</si>
  <si>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</si>
  <si>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</si>
  <si>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</si>
  <si>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</si>
  <si>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</si>
  <si>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</si>
  <si>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</si>
  <si>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</si>
  <si>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</si>
  <si>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</si>
  <si>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</si>
  <si>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</si>
  <si>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</si>
  <si>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</si>
  <si>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</si>
  <si>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</si>
  <si>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</si>
  <si>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</si>
  <si>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</si>
  <si>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</si>
  <si>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</si>
  <si>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</si>
  <si>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</si>
  <si>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</si>
  <si>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</si>
  <si>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</si>
  <si>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</si>
  <si>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</si>
  <si>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</si>
  <si>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</si>
  <si>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</si>
  <si>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</si>
  <si>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</si>
  <si>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</si>
  <si>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</si>
  <si>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</si>
  <si>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</si>
  <si>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</si>
  <si>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</si>
  <si>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</si>
  <si>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</si>
  <si>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</si>
  <si>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</si>
  <si>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</si>
  <si>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</si>
  <si>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</si>
  <si>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</si>
  <si>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</si>
  <si>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</si>
  <si>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</si>
  <si>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</si>
  <si>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</si>
  <si>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</si>
  <si>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</si>
  <si>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</si>
  <si>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</si>
  <si>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</si>
  <si>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</si>
  <si>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</si>
  <si>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</si>
  <si>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</si>
  <si>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</si>
  <si>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</si>
  <si>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</si>
  <si>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</si>
  <si>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</si>
  <si>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</si>
  <si>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</si>
  <si>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</si>
  <si>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</si>
  <si>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</si>
  <si>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</si>
  <si>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</si>
  <si>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</si>
  <si>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</si>
  <si>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</si>
  <si>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</si>
  <si>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</si>
  <si>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</si>
  <si>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</si>
  <si>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</si>
  <si>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</si>
  <si>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</si>
  <si>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</si>
  <si>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</si>
  <si>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</si>
  <si>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</si>
  <si>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</si>
  <si>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</si>
  <si>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</si>
  <si>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</si>
  <si>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</si>
  <si>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</si>
  <si>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</si>
  <si>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</si>
  <si>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</si>
  <si>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</si>
  <si>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</si>
  <si>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</si>
  <si>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</si>
  <si>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</si>
  <si>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</si>
  <si>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</si>
  <si>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</si>
  <si>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</si>
  <si>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</si>
  <si>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</si>
  <si>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</si>
  <si>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</si>
  <si>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</si>
  <si>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</si>
  <si>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</si>
  <si>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</si>
  <si>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</si>
  <si>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</si>
  <si>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</si>
  <si>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</si>
  <si>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</si>
  <si>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</si>
  <si>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</si>
  <si>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</si>
  <si>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</si>
  <si>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</si>
  <si>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</si>
  <si>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</si>
  <si>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</si>
  <si>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</si>
  <si>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</si>
  <si>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</si>
  <si>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</si>
  <si>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</si>
  <si>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</si>
  <si>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</si>
  <si>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</si>
  <si>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</si>
  <si>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</si>
  <si>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</si>
  <si>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</si>
  <si>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</si>
  <si>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</si>
  <si>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</si>
  <si>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</si>
  <si>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</si>
  <si>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</si>
  <si>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</si>
  <si>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</si>
  <si>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</si>
  <si>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</si>
  <si>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</si>
  <si>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</si>
  <si>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</si>
  <si>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</si>
  <si>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</si>
  <si>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</si>
  <si>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</si>
  <si>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</si>
  <si>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</si>
  <si>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</si>
  <si>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</si>
  <si>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</si>
  <si>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</si>
  <si>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</si>
  <si>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</si>
  <si>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</si>
  <si>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</si>
  <si>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</si>
  <si>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</si>
  <si>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</si>
  <si>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</si>
  <si>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</si>
  <si>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</si>
  <si>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</si>
  <si>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</si>
  <si>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</si>
  <si>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</si>
  <si>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</si>
  <si>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</si>
  <si>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</si>
  <si>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</si>
  <si>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</si>
  <si>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</si>
  <si>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</si>
  <si>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</si>
  <si>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</si>
  <si>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</si>
  <si>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</si>
  <si>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</si>
  <si>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</si>
  <si>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</si>
  <si>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</si>
  <si>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</si>
  <si>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</si>
  <si>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</si>
  <si>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</si>
  <si>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</si>
  <si>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</si>
  <si>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</si>
  <si>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</si>
  <si>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</si>
  <si>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</si>
  <si>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</si>
  <si>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</si>
  <si>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</si>
  <si>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</si>
  <si>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</si>
  <si>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</si>
  <si>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</si>
  <si>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</si>
  <si>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</si>
  <si>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</si>
  <si>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</si>
  <si>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</si>
  <si>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</si>
  <si>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</si>
  <si>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</si>
  <si>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</si>
  <si>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</si>
  <si>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</si>
  <si>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</si>
  <si>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</si>
  <si>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</si>
  <si>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</si>
  <si>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</si>
  <si>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</si>
  <si>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</si>
  <si>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</si>
  <si>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</si>
  <si>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</si>
  <si>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</si>
  <si>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</si>
  <si>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</si>
  <si>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</si>
  <si>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</si>
  <si>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</si>
  <si>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</si>
  <si>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</si>
  <si>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</si>
  <si>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</si>
  <si>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</si>
  <si>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</si>
  <si>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</si>
  <si>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</si>
  <si>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</si>
  <si>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</si>
  <si>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</si>
  <si>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</si>
  <si>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</si>
  <si>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</si>
  <si>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</si>
  <si>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</si>
  <si>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</si>
  <si>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</si>
  <si>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</si>
  <si>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</si>
  <si>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</si>
  <si>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</si>
  <si>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</si>
  <si>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</si>
  <si>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</si>
  <si>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</si>
  <si>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</si>
  <si>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</si>
  <si>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</si>
  <si>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</si>
  <si>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</si>
  <si>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</si>
  <si>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</si>
  <si>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</si>
  <si>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</si>
  <si>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</si>
  <si>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</si>
  <si>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</si>
  <si>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</si>
  <si>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</si>
  <si>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</si>
  <si>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</si>
  <si>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</si>
  <si>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</si>
  <si>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</si>
  <si>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</si>
  <si>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</si>
  <si>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</si>
  <si>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</si>
  <si>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</si>
  <si>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</si>
  <si>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</si>
  <si>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</si>
  <si>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</si>
  <si>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</si>
  <si>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</si>
  <si>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</si>
  <si>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</si>
  <si>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</si>
  <si>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</si>
  <si>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</si>
  <si>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</si>
  <si>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</si>
  <si>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</si>
  <si>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</si>
  <si>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</si>
  <si>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</si>
  <si>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</si>
  <si>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</si>
  <si>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</si>
  <si>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</si>
  <si>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</si>
  <si>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</si>
  <si>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</si>
  <si>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</si>
  <si>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</si>
  <si>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</si>
  <si>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</si>
  <si>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</si>
  <si>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</si>
  <si>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</si>
  <si>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</si>
  <si>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</si>
  <si>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</si>
  <si>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</si>
  <si>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</si>
  <si>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</si>
  <si>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</si>
  <si>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</si>
  <si>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</si>
  <si>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</si>
  <si>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</si>
  <si>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</si>
  <si>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</si>
  <si>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</si>
  <si>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</si>
  <si>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</si>
  <si>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</si>
  <si>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</si>
  <si>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</si>
  <si>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</si>
  <si>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</si>
  <si>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</si>
  <si>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</si>
  <si>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</si>
  <si>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</si>
  <si>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</si>
  <si>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</si>
  <si>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</si>
  <si>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</si>
  <si>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</si>
  <si>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</si>
  <si>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</si>
  <si>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</si>
  <si>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</si>
  <si>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</si>
  <si>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</si>
  <si>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</si>
  <si>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</si>
  <si>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</si>
  <si>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</si>
  <si>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</si>
  <si>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</si>
  <si>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</si>
  <si>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</si>
  <si>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</si>
  <si>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</si>
  <si>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</si>
  <si>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</si>
  <si>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</si>
  <si>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</si>
  <si>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</si>
  <si>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</si>
  <si>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</si>
  <si>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</si>
  <si>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</si>
  <si>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</si>
  <si>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</si>
  <si>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</si>
  <si>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</si>
  <si>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</si>
  <si>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</si>
  <si>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</si>
  <si>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</si>
  <si>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</si>
  <si>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</si>
  <si>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</si>
  <si>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</si>
  <si>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</si>
  <si>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</si>
  <si>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</si>
  <si>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</si>
  <si>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</si>
  <si>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</si>
  <si>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</si>
  <si>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</si>
  <si>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</si>
  <si>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</si>
  <si>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</si>
  <si>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</si>
  <si>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</si>
  <si>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</si>
  <si>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</si>
  <si>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</si>
  <si>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</si>
  <si>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</si>
  <si>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</si>
  <si>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</si>
  <si>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</si>
  <si>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</si>
  <si>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</si>
  <si>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</si>
  <si>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</si>
  <si>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</si>
  <si>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</si>
  <si>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</si>
  <si>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</si>
  <si>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</si>
  <si>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</si>
  <si>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</si>
  <si>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</si>
  <si>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</si>
  <si>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</si>
  <si>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</si>
  <si>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</si>
  <si>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</si>
  <si>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</si>
  <si>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</si>
  <si>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</si>
  <si>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</si>
  <si>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</si>
  <si>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</si>
  <si>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</si>
  <si>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</si>
  <si>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</si>
  <si>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</si>
  <si>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</si>
  <si>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</si>
  <si>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</si>
  <si>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</si>
  <si>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</si>
  <si>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</si>
  <si>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</si>
  <si>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</si>
  <si>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</si>
  <si>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</si>
  <si>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</si>
  <si>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</si>
  <si>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</si>
  <si>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</si>
  <si>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</si>
  <si>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</si>
  <si>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</si>
  <si>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</si>
  <si>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</si>
  <si>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</si>
  <si>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</si>
  <si>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</si>
  <si>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</si>
  <si>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</si>
  <si>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</si>
  <si>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</si>
  <si>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</si>
  <si>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</si>
  <si>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</si>
  <si>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</si>
  <si>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</si>
  <si>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</si>
  <si>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</si>
  <si>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</si>
  <si>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</si>
  <si>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</si>
  <si>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</si>
  <si>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</si>
  <si>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</si>
  <si>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</si>
  <si>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</si>
  <si>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</si>
  <si>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</si>
  <si>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</si>
  <si>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</si>
  <si>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</si>
  <si>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</si>
  <si>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</si>
  <si>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</si>
  <si>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</si>
  <si>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</si>
  <si>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</si>
  <si>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</si>
  <si>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</si>
  <si>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</si>
  <si>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</si>
  <si>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</si>
  <si>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</si>
  <si>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</si>
  <si>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</si>
  <si>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</si>
  <si>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</si>
  <si>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</si>
  <si>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</si>
  <si>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</si>
  <si>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</si>
  <si>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</si>
  <si>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</si>
  <si>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</si>
  <si>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</si>
  <si>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</si>
  <si>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</si>
  <si>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</si>
  <si>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</si>
  <si>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</si>
  <si>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</si>
  <si>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</si>
  <si>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</si>
  <si>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</si>
  <si>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</si>
  <si>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</si>
  <si>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</si>
  <si>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</si>
  <si>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</si>
  <si>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</si>
  <si>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</si>
  <si>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</si>
  <si>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</si>
  <si>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</si>
  <si>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</si>
  <si>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</si>
  <si>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</si>
  <si>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</si>
  <si>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</si>
  <si>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</si>
  <si>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</si>
  <si>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</si>
  <si>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</si>
  <si>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</si>
  <si>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</si>
  <si>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</si>
  <si>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</si>
  <si>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</si>
  <si>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</si>
  <si>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</si>
  <si>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</si>
  <si>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</si>
  <si>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</si>
  <si>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</si>
  <si>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</si>
  <si>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</si>
  <si>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</si>
  <si>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</si>
  <si>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</si>
  <si>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</si>
  <si>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</si>
  <si>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</si>
  <si>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</si>
  <si>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</si>
  <si>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</si>
  <si>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</si>
  <si>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</si>
  <si>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</si>
  <si>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</si>
  <si>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</si>
  <si>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</si>
  <si>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</si>
  <si>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</si>
  <si>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</si>
  <si>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</si>
  <si>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</si>
  <si>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</si>
  <si>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</si>
  <si>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</si>
  <si>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</si>
  <si>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</si>
  <si>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</si>
  <si>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</si>
  <si>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</si>
  <si>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</si>
  <si>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</si>
  <si>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</si>
  <si>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</si>
  <si>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</si>
  <si>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</si>
  <si>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</si>
  <si>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</si>
  <si>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</si>
  <si>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</si>
  <si>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</si>
  <si>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</si>
  <si>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</si>
  <si>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</si>
  <si>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</si>
  <si>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</si>
  <si>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</si>
  <si>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</si>
  <si>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</si>
  <si>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</si>
  <si>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</si>
  <si>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</si>
  <si>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</si>
  <si>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</si>
  <si>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</si>
  <si>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</si>
  <si>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</si>
  <si>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</si>
  <si>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</si>
  <si>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</si>
  <si>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</si>
  <si>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</si>
  <si>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</si>
  <si>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</si>
  <si>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</si>
  <si>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</si>
  <si>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</si>
  <si>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</si>
  <si>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</si>
  <si>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</si>
  <si>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</si>
  <si>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</si>
  <si>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</si>
  <si>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</si>
  <si>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</si>
  <si>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</si>
  <si>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</si>
  <si>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</si>
  <si>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</si>
  <si>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</si>
  <si>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</si>
  <si>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</si>
  <si>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</si>
  <si>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</si>
  <si>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</si>
  <si>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</si>
  <si>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</si>
  <si>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</si>
  <si>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</si>
  <si>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</si>
  <si>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</si>
  <si>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</si>
  <si>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</si>
  <si>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</si>
  <si>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</si>
  <si>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</si>
  <si>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</si>
  <si>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</si>
  <si>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</si>
  <si>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</si>
  <si>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</si>
  <si>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</si>
  <si>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</si>
  <si>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</si>
  <si>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</si>
  <si>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</si>
  <si>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</si>
  <si>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</si>
  <si>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</si>
  <si>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</si>
  <si>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</si>
  <si>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</si>
  <si>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</si>
  <si>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</si>
  <si>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</si>
  <si>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</si>
  <si>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</si>
  <si>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</si>
  <si>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</si>
  <si>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</si>
  <si>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</si>
  <si>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</si>
  <si>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</si>
  <si>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</si>
  <si>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</si>
  <si>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</si>
  <si>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</si>
  <si>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</si>
  <si>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</si>
  <si>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</si>
  <si>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</si>
  <si>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</si>
  <si>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</si>
  <si>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</si>
  <si>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</si>
  <si>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</si>
  <si>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</si>
  <si>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</si>
  <si>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</si>
  <si>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</si>
  <si>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</si>
  <si>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</si>
  <si>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</si>
  <si>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</si>
  <si>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</si>
  <si>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</si>
  <si>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</si>
  <si>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</si>
  <si>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</si>
  <si>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</si>
  <si>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</si>
  <si>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</si>
  <si>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</si>
  <si>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</si>
  <si>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</si>
  <si>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</si>
  <si>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</si>
  <si>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</si>
  <si>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</si>
  <si>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</si>
  <si>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</si>
  <si>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</si>
  <si>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</si>
  <si>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</si>
  <si>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</si>
  <si>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</si>
  <si>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</si>
  <si>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</si>
  <si>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</si>
  <si>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</si>
  <si>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</si>
  <si>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</si>
  <si>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</si>
  <si>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</si>
  <si>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</si>
  <si>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</si>
  <si>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</si>
  <si>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</si>
  <si>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</si>
  <si>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</si>
  <si>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</si>
  <si>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</si>
  <si>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</si>
  <si>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</si>
  <si>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</si>
  <si>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</si>
  <si>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</si>
  <si>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</si>
  <si>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</si>
  <si>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</si>
  <si>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</si>
  <si>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</si>
  <si>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</si>
  <si>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</si>
  <si>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</si>
  <si>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</si>
  <si>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</si>
  <si>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</si>
  <si>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</si>
  <si>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</si>
  <si>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</si>
  <si>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</si>
  <si>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</si>
  <si>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</si>
  <si>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</si>
  <si>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</si>
  <si>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</si>
  <si>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</si>
  <si>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</si>
  <si>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</si>
  <si>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</si>
  <si>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</si>
  <si>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</si>
  <si>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</si>
  <si>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</si>
  <si>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</si>
  <si>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</si>
  <si>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</si>
  <si>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</si>
  <si>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</si>
  <si>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</si>
  <si>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</si>
  <si>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</si>
  <si>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</si>
  <si>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</si>
  <si>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</si>
  <si>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</si>
  <si>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</si>
  <si>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</si>
  <si>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</si>
  <si>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</si>
  <si>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</si>
  <si>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</si>
  <si>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</si>
  <si>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</si>
  <si>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</si>
  <si>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</si>
  <si>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</si>
  <si>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</si>
  <si>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</si>
  <si>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</si>
  <si>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</si>
  <si>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</si>
  <si>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</si>
  <si>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</si>
  <si>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</si>
  <si>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</si>
  <si>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</si>
  <si>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</si>
  <si>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</si>
  <si>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</si>
  <si>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</si>
  <si>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</si>
  <si>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</si>
  <si>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</si>
  <si>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</si>
  <si>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</si>
  <si>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</si>
  <si>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</si>
  <si>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</si>
  <si>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</si>
  <si>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</si>
  <si>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</si>
  <si>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</si>
  <si>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</si>
  <si>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</si>
  <si>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</si>
  <si>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</si>
  <si>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</si>
  <si>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</si>
  <si>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</si>
  <si>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</si>
  <si>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</si>
  <si>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</si>
  <si>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</si>
  <si>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</si>
  <si>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</si>
  <si>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</si>
  <si>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</si>
  <si>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</si>
  <si>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</si>
  <si>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</si>
  <si>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</si>
  <si>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</si>
  <si>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</si>
  <si>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</si>
  <si>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</si>
  <si>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</si>
  <si>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</si>
  <si>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</si>
  <si>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</si>
  <si>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</si>
  <si>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</si>
  <si>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</si>
  <si>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</si>
  <si>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</si>
  <si>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</si>
  <si>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</si>
  <si>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</si>
  <si>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</si>
  <si>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</si>
  <si>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</si>
  <si>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</si>
  <si>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</si>
  <si>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</si>
  <si>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</si>
  <si>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</si>
  <si>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</si>
  <si>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</si>
  <si>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</si>
  <si>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</si>
  <si>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</si>
  <si>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</si>
  <si>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</si>
  <si>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</si>
  <si>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</si>
  <si>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</si>
  <si>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</si>
  <si>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</si>
  <si>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</si>
  <si>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</si>
  <si>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</si>
  <si>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</si>
  <si>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</si>
  <si>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</si>
  <si>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</si>
  <si>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</si>
  <si>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</si>
  <si>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</si>
  <si>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</si>
  <si>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</si>
  <si>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</si>
  <si>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</si>
  <si>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</si>
  <si>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</si>
  <si>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</si>
  <si>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</si>
  <si>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</si>
  <si>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</si>
  <si>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</si>
  <si>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</si>
  <si>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</si>
  <si>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</si>
  <si>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</si>
  <si>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</si>
  <si>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</si>
  <si>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</si>
  <si>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</si>
  <si>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</si>
  <si>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</si>
  <si>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</si>
  <si>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</si>
  <si>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</si>
  <si>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</si>
  <si>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</si>
  <si>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</si>
  <si>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</si>
  <si>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</si>
  <si>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</si>
  <si>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</si>
  <si>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</si>
  <si>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</si>
  <si>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</si>
  <si>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</si>
  <si>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</si>
  <si>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</si>
  <si>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</si>
  <si>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</si>
  <si>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</si>
  <si>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</si>
  <si>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</si>
  <si>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</si>
  <si>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</si>
  <si>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</si>
  <si>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</si>
  <si>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</si>
  <si>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</si>
  <si>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</si>
  <si>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</si>
  <si>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</si>
  <si>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</si>
  <si>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</si>
  <si>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</si>
  <si>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</si>
  <si>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</si>
  <si>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</si>
  <si>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</si>
  <si>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</si>
  <si>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</si>
  <si>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</si>
  <si>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</si>
  <si>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</si>
  <si>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</si>
  <si>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</si>
  <si>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</si>
  <si>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</si>
  <si>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</si>
  <si>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</si>
  <si>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</si>
  <si>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</si>
  <si>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</si>
  <si>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</si>
  <si>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</si>
  <si>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</si>
  <si>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</si>
  <si>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</si>
  <si>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</si>
  <si>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</si>
  <si>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</si>
  <si>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</si>
  <si>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</si>
  <si>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</si>
  <si>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</si>
  <si>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</si>
  <si>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</si>
  <si>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</si>
  <si>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</si>
  <si>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</si>
  <si>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</si>
  <si>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</si>
  <si>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</si>
  <si>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</si>
  <si>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</si>
  <si>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</si>
  <si>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</si>
  <si>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</si>
  <si>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</si>
  <si>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</si>
  <si>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</si>
  <si>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</si>
  <si>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</si>
  <si>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</si>
  <si>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</si>
  <si>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</si>
  <si>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</si>
  <si>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</si>
  <si>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</si>
  <si>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</si>
  <si>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</si>
  <si>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</si>
  <si>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</si>
  <si>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</si>
  <si>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</si>
  <si>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</si>
  <si>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</si>
  <si>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</si>
  <si>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</si>
  <si>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</si>
  <si>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</si>
  <si>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</si>
  <si>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</si>
  <si>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</si>
  <si>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</si>
  <si>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</si>
  <si>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</si>
  <si>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</si>
  <si>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</si>
  <si>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</si>
  <si>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</si>
  <si>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</si>
  <si>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</si>
  <si>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</si>
  <si>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</si>
  <si>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</si>
  <si>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</si>
  <si>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</si>
  <si>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</si>
  <si>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</si>
  <si>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</si>
  <si>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</si>
  <si>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</si>
  <si>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</si>
  <si>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</si>
  <si>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</si>
  <si>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</si>
  <si>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</si>
  <si>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</si>
  <si>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</si>
  <si>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</si>
  <si>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</si>
  <si>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</si>
  <si>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</si>
  <si>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</si>
  <si>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</si>
  <si>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</si>
  <si>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</si>
  <si>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</si>
  <si>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</si>
  <si>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</si>
  <si>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</si>
  <si>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</si>
  <si>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</si>
  <si>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</si>
  <si>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</si>
  <si>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</si>
  <si>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</si>
  <si>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</si>
  <si>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</si>
  <si>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</si>
  <si>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</si>
  <si>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</si>
  <si>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</si>
  <si>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</si>
  <si>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</si>
  <si>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</si>
  <si>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</si>
  <si>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</si>
  <si>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</si>
  <si>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</si>
  <si>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</si>
  <si>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</si>
  <si>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</si>
  <si>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</si>
  <si>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</si>
  <si>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</si>
  <si>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</si>
  <si>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</si>
  <si>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</si>
  <si>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</si>
  <si>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</si>
  <si>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</si>
  <si>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</si>
  <si>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</si>
  <si>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</si>
  <si>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</si>
  <si>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</si>
  <si>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</si>
  <si>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</si>
  <si>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</si>
  <si>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</si>
  <si>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</si>
  <si>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</si>
  <si>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</si>
  <si>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</si>
  <si>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</si>
  <si>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</si>
  <si>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</si>
  <si>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</si>
  <si>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</si>
  <si>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</si>
  <si>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</si>
  <si>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</si>
  <si>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</si>
  <si>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</si>
  <si>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</si>
  <si>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</si>
  <si>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</si>
  <si>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</si>
  <si>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</si>
  <si>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</si>
  <si>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</si>
  <si>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</si>
  <si>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</si>
  <si>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</si>
  <si>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</si>
  <si>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</si>
  <si>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</si>
  <si>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</si>
  <si>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</si>
  <si>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</si>
  <si>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</si>
  <si>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</si>
  <si>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</si>
  <si>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</si>
  <si>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</si>
  <si>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</si>
  <si>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</si>
  <si>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</si>
  <si>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</si>
  <si>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</si>
  <si>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</si>
  <si>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</si>
  <si>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</si>
  <si>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</si>
  <si>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</si>
  <si>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</si>
  <si>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</si>
  <si>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</si>
  <si>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</si>
  <si>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</si>
  <si>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</si>
  <si>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</si>
  <si>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</si>
  <si>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</si>
  <si>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</si>
  <si>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</si>
  <si>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</si>
  <si>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</si>
  <si>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</si>
  <si>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</si>
  <si>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</si>
  <si>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</si>
  <si>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</si>
  <si>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</si>
  <si>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</si>
  <si>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</si>
  <si>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</si>
  <si>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</si>
  <si>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</si>
  <si>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</si>
  <si>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</si>
  <si>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</si>
  <si>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</si>
  <si>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</si>
  <si>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</si>
  <si>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</si>
  <si>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</si>
  <si>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</si>
  <si>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</si>
  <si>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</si>
  <si>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</si>
  <si>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</si>
  <si>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</si>
  <si>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</si>
  <si>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</si>
  <si>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</si>
  <si>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</si>
  <si>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</si>
  <si>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</si>
  <si>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</si>
  <si>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</si>
  <si>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</si>
  <si>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</si>
  <si>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</si>
  <si>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</si>
  <si>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</si>
  <si>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</si>
  <si>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</si>
  <si>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</si>
  <si>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</si>
  <si>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</si>
  <si>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</si>
  <si>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</si>
  <si>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</si>
  <si>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</si>
  <si>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</si>
  <si>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</si>
  <si>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</si>
  <si>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</si>
  <si>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</si>
  <si>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</si>
  <si>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</si>
  <si>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</si>
  <si>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</si>
  <si>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</si>
  <si>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</si>
  <si>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</si>
  <si>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</si>
  <si>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</si>
  <si>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</si>
  <si>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</si>
  <si>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</si>
  <si>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</si>
  <si>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</si>
  <si>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</si>
  <si>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</si>
  <si>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</si>
  <si>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</si>
  <si>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</si>
  <si>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</si>
  <si>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</si>
  <si>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</si>
  <si>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</si>
  <si>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</si>
  <si>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</si>
  <si>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</si>
  <si>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</si>
  <si>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</si>
  <si>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</si>
  <si>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</si>
  <si>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</si>
  <si>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</si>
  <si>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</si>
  <si>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</si>
  <si>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</si>
  <si>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</si>
  <si>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</si>
  <si>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</si>
  <si>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</si>
  <si>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</si>
  <si>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</si>
  <si>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</si>
  <si>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</si>
  <si>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</si>
  <si>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</si>
  <si>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</si>
  <si>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</si>
  <si>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</si>
  <si>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</si>
  <si>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</si>
  <si>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</si>
  <si>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</si>
  <si>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</si>
  <si>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</si>
  <si>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</si>
  <si>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</si>
  <si>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</si>
  <si>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</si>
  <si>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</si>
  <si>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</si>
  <si>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</si>
  <si>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</si>
  <si>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</si>
  <si>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</si>
  <si>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</si>
  <si>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</si>
  <si>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</si>
  <si>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</si>
  <si>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</si>
  <si>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</si>
  <si>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</si>
  <si>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</si>
  <si>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</si>
  <si>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</si>
  <si>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</si>
  <si>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</si>
  <si>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</si>
  <si>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</si>
  <si>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</si>
  <si>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</si>
  <si>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</si>
  <si>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</si>
  <si>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</si>
  <si>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</si>
  <si>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</si>
  <si>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</si>
  <si>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</si>
  <si>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</si>
  <si>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</si>
  <si>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</si>
  <si>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</si>
  <si>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</si>
  <si>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</si>
  <si>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</si>
  <si>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</si>
  <si>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</si>
  <si>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</si>
  <si>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</si>
  <si>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</si>
  <si>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</si>
  <si>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</si>
  <si>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</si>
  <si>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</si>
  <si>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</si>
  <si>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</si>
  <si>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</si>
  <si>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</si>
  <si>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</si>
  <si>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</si>
  <si>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</si>
  <si>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</si>
  <si>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</si>
  <si>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</si>
  <si>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</si>
  <si>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</si>
  <si>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</si>
  <si>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</si>
  <si>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</si>
  <si>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</si>
  <si>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</si>
  <si>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</si>
  <si>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</si>
  <si>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</si>
  <si>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</si>
  <si>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</si>
  <si>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</si>
  <si>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</si>
  <si>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</si>
  <si>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</si>
  <si>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</si>
  <si>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</si>
  <si>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</si>
  <si>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</si>
  <si>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</si>
  <si>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</si>
  <si>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</si>
  <si>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</si>
  <si>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</si>
  <si>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</si>
  <si>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</si>
  <si>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</si>
  <si>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</si>
  <si>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</si>
  <si>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</si>
  <si>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</si>
  <si>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</si>
  <si>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</si>
  <si>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</si>
  <si>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</si>
  <si>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</si>
  <si>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</si>
  <si>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</si>
  <si>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</si>
  <si>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</si>
  <si>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</si>
  <si>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</si>
  <si>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</si>
  <si>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</si>
  <si>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</si>
  <si>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</si>
  <si>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</si>
  <si>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</si>
  <si>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</si>
  <si>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</si>
  <si>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</si>
  <si>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</si>
  <si>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</si>
  <si>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</si>
  <si>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</si>
  <si>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</si>
  <si>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</si>
  <si>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</si>
  <si>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</si>
  <si>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</si>
  <si>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</si>
  <si>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</si>
  <si>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</si>
  <si>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</si>
  <si>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</si>
  <si>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</si>
  <si>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</si>
  <si>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</si>
  <si>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</si>
  <si>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</si>
  <si>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</si>
  <si>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</si>
  <si>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</si>
  <si>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</si>
  <si>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</si>
  <si>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</si>
  <si>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</si>
  <si>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</si>
  <si>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</si>
  <si>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</si>
  <si>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</si>
  <si>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</si>
  <si>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</si>
  <si>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</si>
  <si>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</si>
  <si>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</si>
  <si>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</si>
  <si>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</si>
  <si>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</si>
  <si>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</si>
  <si>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</si>
  <si>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</si>
  <si>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</si>
  <si>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</si>
  <si>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</si>
  <si>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</si>
  <si>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</si>
  <si>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</si>
  <si>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</si>
  <si>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</si>
  <si>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</si>
  <si>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</si>
  <si>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</si>
  <si>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</si>
  <si>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</si>
  <si>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</si>
  <si>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</si>
  <si>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</si>
  <si>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</si>
  <si>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</si>
  <si>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</si>
  <si>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</si>
  <si>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</si>
  <si>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</si>
  <si>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</si>
  <si>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</si>
  <si>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</si>
  <si>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</si>
  <si>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</si>
  <si>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</si>
  <si>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</si>
  <si>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</si>
  <si>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</si>
  <si>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</si>
  <si>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</si>
  <si>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</si>
  <si>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</si>
  <si>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</si>
  <si>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</si>
  <si>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</si>
  <si>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</si>
  <si>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</si>
  <si>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</si>
  <si>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</si>
  <si>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</si>
  <si>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</si>
  <si>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</si>
  <si>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</si>
  <si>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</si>
  <si>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</si>
  <si>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</si>
  <si>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</si>
  <si>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</si>
  <si>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</si>
  <si>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</si>
  <si>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</si>
  <si>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</si>
  <si>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</si>
  <si>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</si>
  <si>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</si>
  <si>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</si>
  <si>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</si>
  <si>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</si>
  <si>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</si>
  <si>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</si>
  <si>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</si>
  <si>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</si>
  <si>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</si>
  <si>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</si>
  <si>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</si>
  <si>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</si>
  <si>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</si>
  <si>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</si>
  <si>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</si>
  <si>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</si>
  <si>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</si>
  <si>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</si>
  <si>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</si>
  <si>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</si>
  <si>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</si>
  <si>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</si>
  <si>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</si>
  <si>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</si>
  <si>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</si>
  <si>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</si>
  <si>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</si>
  <si>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</si>
  <si>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</si>
  <si>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</si>
  <si>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</si>
  <si>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</si>
  <si>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</si>
  <si>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</si>
  <si>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</si>
  <si>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</si>
  <si>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</si>
  <si>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</si>
  <si>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</si>
  <si>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</si>
  <si>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</si>
  <si>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</si>
  <si>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</si>
  <si>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</si>
  <si>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</si>
  <si>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</si>
  <si>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</si>
  <si>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</si>
  <si>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</si>
  <si>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</si>
  <si>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</si>
  <si>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</si>
  <si>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</si>
  <si>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</si>
  <si>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</si>
  <si>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</si>
  <si>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</si>
  <si>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</si>
  <si>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</si>
  <si>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</si>
  <si>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</si>
  <si>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</si>
  <si>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</si>
  <si>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</si>
  <si>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</si>
  <si>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</si>
  <si>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</si>
  <si>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</si>
  <si>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</si>
  <si>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</si>
  <si>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</si>
  <si>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</si>
  <si>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</si>
  <si>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</si>
  <si>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</si>
  <si>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</si>
  <si>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</si>
  <si>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</si>
  <si>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</si>
  <si>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</si>
  <si>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</si>
  <si>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</si>
  <si>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</si>
  <si>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</si>
  <si>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</si>
  <si>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</si>
  <si>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</si>
  <si>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</si>
  <si>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</si>
  <si>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</si>
  <si>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</si>
  <si>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</si>
  <si>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</si>
  <si>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</si>
  <si>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</si>
  <si>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</si>
  <si>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</si>
  <si>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</si>
  <si>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</si>
  <si>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</si>
  <si>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</si>
  <si>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</si>
  <si>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</si>
  <si>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</si>
  <si>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</si>
  <si>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</si>
  <si>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</si>
  <si>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</si>
  <si>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</si>
  <si>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</si>
  <si>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</si>
  <si>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</si>
  <si>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</si>
  <si>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</si>
  <si>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</si>
  <si>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</si>
  <si>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</si>
  <si>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</si>
  <si>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</si>
  <si>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</si>
  <si>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</si>
  <si>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</si>
  <si>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</si>
  <si>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</si>
  <si>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</si>
  <si>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</si>
  <si>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</si>
  <si>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</si>
  <si>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</si>
  <si>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</si>
  <si>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</si>
  <si>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</si>
  <si>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</si>
  <si>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</si>
  <si>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</si>
  <si>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</si>
  <si>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</si>
  <si>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</si>
  <si>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</si>
  <si>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</si>
  <si>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</si>
  <si>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</si>
  <si>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</si>
  <si>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</si>
  <si>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</si>
  <si>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</si>
  <si>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</si>
  <si>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</si>
  <si>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</si>
  <si>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</si>
  <si>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</si>
  <si>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</si>
  <si>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</si>
  <si>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</si>
  <si>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</si>
  <si>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</si>
  <si>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</si>
  <si>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</si>
  <si>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</si>
  <si>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</si>
  <si>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</si>
  <si>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</si>
  <si>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</si>
  <si>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</si>
  <si>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</si>
  <si>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</si>
  <si>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</si>
  <si>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</si>
  <si>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</si>
  <si>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</si>
  <si>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</si>
  <si>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</si>
  <si>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</si>
  <si>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</si>
  <si>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</si>
  <si>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</si>
  <si>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</si>
  <si>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</si>
  <si>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</si>
  <si>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</si>
  <si>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</si>
  <si>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</si>
  <si>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</si>
  <si>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</si>
  <si>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</si>
  <si>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</si>
  <si>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</si>
  <si>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</si>
  <si>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</si>
  <si>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</si>
  <si>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</si>
  <si>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</si>
  <si>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</si>
  <si>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</si>
  <si>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</si>
  <si>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</si>
  <si>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</si>
  <si>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</si>
  <si>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</si>
  <si>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</si>
  <si>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</si>
  <si>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</si>
  <si>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</si>
  <si>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</si>
  <si>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</si>
  <si>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</si>
  <si>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</si>
  <si>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</si>
  <si>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</si>
  <si>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</si>
  <si>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</si>
  <si>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</si>
  <si>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</si>
  <si>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</si>
  <si>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</si>
  <si>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</si>
  <si>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</si>
  <si>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</si>
  <si>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</si>
  <si>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</si>
  <si>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</si>
  <si>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</si>
  <si>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</si>
  <si>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</si>
  <si>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</si>
  <si>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</si>
  <si>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</si>
  <si>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</si>
  <si>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</si>
  <si>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</si>
  <si>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</si>
  <si>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</si>
  <si>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</si>
  <si>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</si>
  <si>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</si>
  <si>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</si>
  <si>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</si>
  <si>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</si>
  <si>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</si>
  <si>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</si>
  <si>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</si>
  <si>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</si>
  <si>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</si>
  <si>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</si>
  <si>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</si>
  <si>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</si>
  <si>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</si>
  <si>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</si>
  <si>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</si>
  <si>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</si>
  <si>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</si>
  <si>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</si>
  <si>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</si>
  <si>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</si>
  <si>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</si>
  <si>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</si>
  <si>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</si>
  <si>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</si>
  <si>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</si>
  <si>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</si>
  <si>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</si>
  <si>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</si>
  <si>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</si>
  <si>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</si>
  <si>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</si>
  <si>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</si>
  <si>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</si>
  <si>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</si>
  <si>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</si>
  <si>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</si>
  <si>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</si>
  <si>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</si>
  <si>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</si>
  <si>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</si>
  <si>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</si>
  <si>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</si>
  <si>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</si>
  <si>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</si>
  <si>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</si>
  <si>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</si>
  <si>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</si>
  <si>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</si>
  <si>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</si>
  <si>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</si>
  <si>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</si>
  <si>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</si>
  <si>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</si>
  <si>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</si>
  <si>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</si>
  <si>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</si>
  <si>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</si>
  <si>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</si>
  <si>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</si>
  <si>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</si>
  <si>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</si>
  <si>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</si>
  <si>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</si>
  <si>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</si>
  <si>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</si>
  <si>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</si>
  <si>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</si>
  <si>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</si>
  <si>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</si>
  <si>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</si>
  <si>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</si>
  <si>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</si>
  <si>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</si>
  <si>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</si>
  <si>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</si>
  <si>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</si>
  <si>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</si>
  <si>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</si>
  <si>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</si>
  <si>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</si>
  <si>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</si>
  <si>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</si>
  <si>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</si>
  <si>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</si>
  <si>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</si>
  <si>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</si>
  <si>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</si>
  <si>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</si>
  <si>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</si>
  <si>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</si>
  <si>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</si>
  <si>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</si>
  <si>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</si>
  <si>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</si>
  <si>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</si>
  <si>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</si>
  <si>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</si>
  <si>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</si>
  <si>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</si>
  <si>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</si>
  <si>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</si>
  <si>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</si>
  <si>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</si>
  <si>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</si>
  <si>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</si>
  <si>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</si>
  <si>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</si>
  <si>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</si>
  <si>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</si>
  <si>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</si>
  <si>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</si>
  <si>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</si>
  <si>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</si>
  <si>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</si>
  <si>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</si>
  <si>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</si>
  <si>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</si>
  <si>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</si>
  <si>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</si>
  <si>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</si>
  <si>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</si>
  <si>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</si>
  <si>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</si>
  <si>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</si>
  <si>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</si>
  <si>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</si>
  <si>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</si>
  <si>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</si>
  <si>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</si>
  <si>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</si>
  <si>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</si>
  <si>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</si>
  <si>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</si>
  <si>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</si>
  <si>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</si>
  <si>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</si>
  <si>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</si>
  <si>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</si>
  <si>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</si>
  <si>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</si>
  <si>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</si>
  <si>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</si>
  <si>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</si>
  <si>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</si>
  <si>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</si>
  <si>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</si>
  <si>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</si>
  <si>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</si>
  <si>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</si>
  <si>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</si>
  <si>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</si>
  <si>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</si>
  <si>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</si>
  <si>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</si>
  <si>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</si>
  <si>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</si>
  <si>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</si>
  <si>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</si>
  <si>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</si>
  <si>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</si>
  <si>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</si>
  <si>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</si>
  <si>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</si>
  <si>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</si>
  <si>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</si>
  <si>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</si>
  <si>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</si>
  <si>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</si>
  <si>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</si>
  <si>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</si>
  <si>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</si>
  <si>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</si>
  <si>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</si>
  <si>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</si>
  <si>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</si>
  <si>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</si>
  <si>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</si>
  <si>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</si>
  <si>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</si>
  <si>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</si>
  <si>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</si>
  <si>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</si>
  <si>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</si>
  <si>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</si>
  <si>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</si>
  <si>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</si>
  <si>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</si>
  <si>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</si>
  <si>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</si>
  <si>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</si>
  <si>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</si>
  <si>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</si>
  <si>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</si>
  <si>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</si>
  <si>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</si>
  <si>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</si>
  <si>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</si>
  <si>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</si>
  <si>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</si>
  <si>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</si>
  <si>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</si>
  <si>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</si>
  <si>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</si>
  <si>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</si>
  <si>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</si>
  <si>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</si>
  <si>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</si>
  <si>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</si>
  <si>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</si>
  <si>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</si>
  <si>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</si>
  <si>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</si>
  <si>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</si>
  <si>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</si>
  <si>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</si>
  <si>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</si>
  <si>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</si>
  <si>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</si>
  <si>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</si>
  <si>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</si>
  <si>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</si>
  <si>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</si>
  <si>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</si>
  <si>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</si>
  <si>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</si>
  <si>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</si>
  <si>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</si>
  <si>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</si>
  <si>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</si>
  <si>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</si>
  <si>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</si>
  <si>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</si>
  <si>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</si>
  <si>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</si>
  <si>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</si>
  <si>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</si>
  <si>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</si>
  <si>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</si>
  <si>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</si>
  <si>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</si>
  <si>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</si>
  <si>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</si>
  <si>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</si>
  <si>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</si>
  <si>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</si>
  <si>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</si>
  <si>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</si>
  <si>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</si>
  <si>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</si>
  <si>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</si>
  <si>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</si>
  <si>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</si>
  <si>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</si>
  <si>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</si>
  <si>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</si>
  <si>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</si>
  <si>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</si>
  <si>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</si>
  <si>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</si>
  <si>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</si>
  <si>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</si>
  <si>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</si>
  <si>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</si>
  <si>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</si>
  <si>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</si>
  <si>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</si>
  <si>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</si>
  <si>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</si>
  <si>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</si>
  <si>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</si>
  <si>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</si>
  <si>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</si>
  <si>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</si>
  <si>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</si>
  <si>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</si>
  <si>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</si>
  <si>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</si>
  <si>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</si>
  <si>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</si>
  <si>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</si>
  <si>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</si>
  <si>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</si>
  <si>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</si>
  <si>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</si>
  <si>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</si>
  <si>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</si>
  <si>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</si>
  <si>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</si>
  <si>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</si>
  <si>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</si>
  <si>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</si>
  <si>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</si>
  <si>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</si>
  <si>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</si>
  <si>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</si>
  <si>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</si>
  <si>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</si>
  <si>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</si>
  <si>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</si>
  <si>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</si>
  <si>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</si>
  <si>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</si>
  <si>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</si>
  <si>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</si>
  <si>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</si>
  <si>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</si>
  <si>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</si>
  <si>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</si>
  <si>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</si>
  <si>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</si>
  <si>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</si>
  <si>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</si>
  <si>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</si>
  <si>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</si>
  <si>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</si>
  <si>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</si>
  <si>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</si>
  <si>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</si>
  <si>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</si>
  <si>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</si>
  <si>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</si>
  <si>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</si>
  <si>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</si>
  <si>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</si>
  <si>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</si>
  <si>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</si>
  <si>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</si>
  <si>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</si>
  <si>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</si>
  <si>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</si>
  <si>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</si>
  <si>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</si>
  <si>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</si>
  <si>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</si>
  <si>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</si>
  <si>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</si>
  <si>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</si>
  <si>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</si>
  <si>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</si>
  <si>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</si>
  <si>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</si>
  <si>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</si>
  <si>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</si>
  <si>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</si>
  <si>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</si>
  <si>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</si>
  <si>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</si>
  <si>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</si>
  <si>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</si>
  <si>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</si>
  <si>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</si>
  <si>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</si>
  <si>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</si>
  <si>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</si>
  <si>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</si>
  <si>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</si>
  <si>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</si>
  <si>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</si>
  <si>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</si>
  <si>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</si>
  <si>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</si>
  <si>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</si>
  <si>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</si>
  <si>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</si>
  <si>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</si>
  <si>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</si>
  <si>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</si>
  <si>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</si>
  <si>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</si>
  <si>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</si>
  <si>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</si>
  <si>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</si>
  <si>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</si>
  <si>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</si>
  <si>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</si>
  <si>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</si>
  <si>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</si>
  <si>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</si>
  <si>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</si>
  <si>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</si>
  <si>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</si>
  <si>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</si>
  <si>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</si>
  <si>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</si>
  <si>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</si>
  <si>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</si>
  <si>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</si>
  <si>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</si>
  <si>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</si>
  <si>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</si>
  <si>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</si>
  <si>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</si>
  <si>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</si>
  <si>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</si>
  <si>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</si>
  <si>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</si>
  <si>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</si>
  <si>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</si>
  <si>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</si>
  <si>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</si>
  <si>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</si>
  <si>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</si>
  <si>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</si>
  <si>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</si>
  <si>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</si>
  <si>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</si>
  <si>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</si>
  <si>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</si>
  <si>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</si>
  <si>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</si>
  <si>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</si>
  <si>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</si>
  <si>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</si>
  <si>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</si>
  <si>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</si>
  <si>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</si>
  <si>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</si>
  <si>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</si>
  <si>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</si>
  <si>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</si>
  <si>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</si>
  <si>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</si>
  <si>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</si>
  <si>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</si>
  <si>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</si>
  <si>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</si>
  <si>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</si>
  <si>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</si>
  <si>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</si>
  <si>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</si>
  <si>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</si>
  <si>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</si>
  <si>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</si>
  <si>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</si>
  <si>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</si>
  <si>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</si>
  <si>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</si>
  <si>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</si>
  <si>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</si>
  <si>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</si>
  <si>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</si>
  <si>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</si>
  <si>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</si>
  <si>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</si>
  <si>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</si>
  <si>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</si>
  <si>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</si>
  <si>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</si>
  <si>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</si>
  <si>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</si>
  <si>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</si>
  <si>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</si>
  <si>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</si>
  <si>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</si>
  <si>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</si>
  <si>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</si>
  <si>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</si>
  <si>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</si>
  <si>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</si>
  <si>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</si>
  <si>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</si>
  <si>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</si>
  <si>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</si>
  <si>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</si>
  <si>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</si>
  <si>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</si>
  <si>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</si>
  <si>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</si>
  <si>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</si>
  <si>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</si>
  <si>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</si>
  <si>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</si>
  <si>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</si>
  <si>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</si>
  <si>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</si>
  <si>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</si>
  <si>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</si>
  <si>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</si>
  <si>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</si>
  <si>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</si>
  <si>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</si>
  <si>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</si>
  <si>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</si>
  <si>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</si>
  <si>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</si>
  <si>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</si>
  <si>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</si>
  <si>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</si>
  <si>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</si>
  <si>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</si>
  <si>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</si>
  <si>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</si>
  <si>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</si>
  <si>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</si>
  <si>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</si>
  <si>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</si>
  <si>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</si>
  <si>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</si>
  <si>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</si>
  <si>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</si>
  <si>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</si>
  <si>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</si>
  <si>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</si>
  <si>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</si>
  <si>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</si>
  <si>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</si>
  <si>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</si>
  <si>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</si>
  <si>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</si>
  <si>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</si>
  <si>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</si>
  <si>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</si>
  <si>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</si>
  <si>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</si>
  <si>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</si>
  <si>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</si>
  <si>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</si>
  <si>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</si>
  <si>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</si>
  <si>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</si>
  <si>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</si>
  <si>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</si>
  <si>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</si>
  <si>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</si>
  <si>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</si>
  <si>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</si>
  <si>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</si>
  <si>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</si>
  <si>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</si>
  <si>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</si>
  <si>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</si>
  <si>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</si>
  <si>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</si>
  <si>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</si>
  <si>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</si>
  <si>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</si>
  <si>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</si>
  <si>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</si>
  <si>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</si>
  <si>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</si>
  <si>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</si>
  <si>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</si>
  <si>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</si>
  <si>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</si>
  <si>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</si>
  <si>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</si>
  <si>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</si>
  <si>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</si>
  <si>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</si>
  <si>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</si>
  <si>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</si>
  <si>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</si>
  <si>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</si>
  <si>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</si>
  <si>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</si>
  <si>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</si>
  <si>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</si>
  <si>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</si>
  <si>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</si>
  <si>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</si>
  <si>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</si>
  <si>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</si>
  <si>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</si>
  <si>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</si>
  <si>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</si>
  <si>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</si>
  <si>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</si>
  <si>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</si>
  <si>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</si>
  <si>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</si>
  <si>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</si>
  <si>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</si>
  <si>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</si>
  <si>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</si>
  <si>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</si>
  <si>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</si>
  <si>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</si>
  <si>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</si>
  <si>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</si>
  <si>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</si>
  <si>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</si>
  <si>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</si>
  <si>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</si>
  <si>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</si>
  <si>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</si>
  <si>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</si>
  <si>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</si>
  <si>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</si>
  <si>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</si>
  <si>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</si>
  <si>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</si>
  <si>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</si>
  <si>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</si>
  <si>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</si>
  <si>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</si>
  <si>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</si>
  <si>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</si>
  <si>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</si>
  <si>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</si>
  <si>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</si>
  <si>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</si>
  <si>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</si>
  <si>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</si>
  <si>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</si>
  <si>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</si>
  <si>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</si>
  <si>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</si>
  <si>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</si>
  <si>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</si>
  <si>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</si>
  <si>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</si>
  <si>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</si>
  <si>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</si>
  <si>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</si>
  <si>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</si>
  <si>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</si>
  <si>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</si>
  <si>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</si>
  <si>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</si>
  <si>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</si>
  <si>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</si>
  <si>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</si>
  <si>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</si>
  <si>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</si>
  <si>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</si>
  <si>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</si>
  <si>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</si>
  <si>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</si>
  <si>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</si>
  <si>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</si>
  <si>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</si>
  <si>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</si>
  <si>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</si>
  <si>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</si>
  <si>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</si>
  <si>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</si>
  <si>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</si>
  <si>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</si>
  <si>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</si>
  <si>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</si>
  <si>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</si>
  <si>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</si>
  <si>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</si>
  <si>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</si>
  <si>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</si>
  <si>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</si>
  <si>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</si>
  <si>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</si>
  <si>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</si>
  <si>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</si>
  <si>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</si>
  <si>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</si>
  <si>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</si>
  <si>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</si>
  <si>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</si>
  <si>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</si>
  <si>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</si>
  <si>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</si>
  <si>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</si>
  <si>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</si>
  <si>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</si>
  <si>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</si>
  <si>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</si>
  <si>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</si>
  <si>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</si>
  <si>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</si>
  <si>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</si>
  <si>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</si>
  <si>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</si>
  <si>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</si>
  <si>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</si>
  <si>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</si>
  <si>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</si>
  <si>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</si>
  <si>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</si>
  <si>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</si>
  <si>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</si>
  <si>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</si>
  <si>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</si>
  <si>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</si>
  <si>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</si>
  <si>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</si>
  <si>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</si>
  <si>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</si>
  <si>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</si>
  <si>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</si>
  <si>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</si>
  <si>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</si>
  <si>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</si>
  <si>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</si>
  <si>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</si>
  <si>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</si>
  <si>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</si>
  <si>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</si>
  <si>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</si>
  <si>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</si>
  <si>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</si>
  <si>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</si>
  <si>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</si>
  <si>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</si>
  <si>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</si>
  <si>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</si>
  <si>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</si>
  <si>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</si>
  <si>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</si>
  <si>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</si>
  <si>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</si>
  <si>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</si>
  <si>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</si>
  <si>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</si>
  <si>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</si>
  <si>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</si>
  <si>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</si>
  <si>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</si>
  <si>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</si>
  <si>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</si>
  <si>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</si>
  <si>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</si>
  <si>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</si>
  <si>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</si>
  <si>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</si>
  <si>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</si>
  <si>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</si>
  <si>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</si>
  <si>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</si>
  <si>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</si>
  <si>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</si>
  <si>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</si>
  <si>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</si>
  <si>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</si>
  <si>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</si>
  <si>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</si>
  <si>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</si>
  <si>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</si>
  <si>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</si>
  <si>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</si>
  <si>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</si>
  <si>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</si>
  <si>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</si>
  <si>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</si>
  <si>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</si>
  <si>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</si>
  <si>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</si>
  <si>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</si>
  <si>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</si>
  <si>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</si>
  <si>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</si>
  <si>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</si>
  <si>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</si>
  <si>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</si>
  <si>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</si>
  <si>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</si>
  <si>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</si>
  <si>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</si>
  <si>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</si>
  <si>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</si>
  <si>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</si>
  <si>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</si>
  <si>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</si>
  <si>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</si>
  <si>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</si>
  <si>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</si>
  <si>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</si>
  <si>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</si>
  <si>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</si>
  <si>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</si>
  <si>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</si>
  <si>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</si>
  <si>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</si>
  <si>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</si>
  <si>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</si>
  <si>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</si>
  <si>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</si>
  <si>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</si>
  <si>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</si>
  <si>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</si>
  <si>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</si>
  <si>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</si>
  <si>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</si>
  <si>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</si>
  <si>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</si>
  <si>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</si>
  <si>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</si>
  <si>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</si>
  <si>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</si>
  <si>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</si>
  <si>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</si>
  <si>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</si>
  <si>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</si>
  <si>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</si>
  <si>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</si>
  <si>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</si>
  <si>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</si>
  <si>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</si>
  <si>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</si>
  <si>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</si>
  <si>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</si>
  <si>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</si>
  <si>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</si>
  <si>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</si>
  <si>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</si>
  <si>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</si>
  <si>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</si>
  <si>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</si>
  <si>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</si>
  <si>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</si>
  <si>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</si>
  <si>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</si>
  <si>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</si>
  <si>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</si>
  <si>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</si>
  <si>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</si>
  <si>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</si>
  <si>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</si>
  <si>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</si>
  <si>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</si>
  <si>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</si>
  <si>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</si>
  <si>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</si>
  <si>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</si>
  <si>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</si>
  <si>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</si>
  <si>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</si>
  <si>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</si>
  <si>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</si>
  <si>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</si>
  <si>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</si>
  <si>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</si>
  <si>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</si>
  <si>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</si>
  <si>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</si>
  <si>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</si>
  <si>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</si>
  <si>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</si>
  <si>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</si>
  <si>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</si>
  <si>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</si>
  <si>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</si>
  <si>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</si>
  <si>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</si>
  <si>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</si>
  <si>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</si>
  <si>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</si>
  <si>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</si>
  <si>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</si>
  <si>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</si>
  <si>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</si>
  <si>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</si>
  <si>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</si>
  <si>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</si>
  <si>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</si>
  <si>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</si>
  <si>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</si>
  <si>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</si>
  <si>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</si>
  <si>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</si>
  <si>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</si>
  <si>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</si>
  <si>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</si>
  <si>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</si>
  <si>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</si>
  <si>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</si>
  <si>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</si>
  <si>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</si>
  <si>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</si>
  <si>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</si>
  <si>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</si>
  <si>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</si>
  <si>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</si>
  <si>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</si>
  <si>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</si>
  <si>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</si>
  <si>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</si>
  <si>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</si>
  <si>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</si>
  <si>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</si>
  <si>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</si>
  <si>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</si>
  <si>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</si>
  <si>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</si>
  <si>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</si>
  <si>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</si>
  <si>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</si>
  <si>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</si>
  <si>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</si>
  <si>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</si>
  <si>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</si>
  <si>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</si>
  <si>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</si>
  <si>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</si>
  <si>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</si>
  <si>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</si>
  <si>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</si>
  <si>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</si>
  <si>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</si>
  <si>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</si>
  <si>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</si>
  <si>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</si>
  <si>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</si>
  <si>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</si>
  <si>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</si>
  <si>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</si>
  <si>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</si>
  <si>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</si>
  <si>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</si>
  <si>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</si>
  <si>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</si>
  <si>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</si>
  <si>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</si>
  <si>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</si>
  <si>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</si>
  <si>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</si>
  <si>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</si>
  <si>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</si>
  <si>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</si>
  <si>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</si>
  <si>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</si>
  <si>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</si>
  <si>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</si>
  <si>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</si>
  <si>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</si>
  <si>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</si>
  <si>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</si>
  <si>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</si>
  <si>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</si>
  <si>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</si>
  <si>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</si>
  <si>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</si>
  <si>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</si>
  <si>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</si>
  <si>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</si>
  <si>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</si>
  <si>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</si>
  <si>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</si>
  <si>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</si>
  <si>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</si>
  <si>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</si>
  <si>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</si>
  <si>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</si>
  <si>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</si>
  <si>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</si>
  <si>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</si>
  <si>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</si>
  <si>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</si>
  <si>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</si>
  <si>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</si>
  <si>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</si>
  <si>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</si>
  <si>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</si>
  <si>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</si>
  <si>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</si>
  <si>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</si>
  <si>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</si>
  <si>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</si>
  <si>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</si>
  <si>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</si>
  <si>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</si>
  <si>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</si>
  <si>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</si>
  <si>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</si>
  <si>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</si>
  <si>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</si>
  <si>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</si>
  <si>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</si>
  <si>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</si>
  <si>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</si>
  <si>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</si>
  <si>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</si>
  <si>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</si>
  <si>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</si>
  <si>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</si>
  <si>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</si>
  <si>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</si>
  <si>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</si>
  <si>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</si>
  <si>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</si>
  <si>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</si>
  <si>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</si>
  <si>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</si>
  <si>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</si>
  <si>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</si>
  <si>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</si>
  <si>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</si>
  <si>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</si>
  <si>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</si>
  <si>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</si>
  <si>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</si>
  <si>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</si>
  <si>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</si>
  <si>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</si>
  <si>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</si>
  <si>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</si>
  <si>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</si>
  <si>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</si>
  <si>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</si>
  <si>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</si>
  <si>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</si>
  <si>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</si>
  <si>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</si>
  <si>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</si>
  <si>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</si>
  <si>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</si>
  <si>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</si>
  <si>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</si>
  <si>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</si>
  <si>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</si>
  <si>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</si>
  <si>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</si>
  <si>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</si>
  <si>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</si>
  <si>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</si>
  <si>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</si>
  <si>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</si>
  <si>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</si>
  <si>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</si>
  <si>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</si>
  <si>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</si>
  <si>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</si>
  <si>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</si>
  <si>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</si>
  <si>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</si>
  <si>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</si>
  <si>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</si>
  <si>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</si>
  <si>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</si>
  <si>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</si>
  <si>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</si>
  <si>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</si>
  <si>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</si>
  <si>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</si>
  <si>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</si>
  <si>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</si>
  <si>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</si>
  <si>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</si>
  <si>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</si>
  <si>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</si>
  <si>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</si>
  <si>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</si>
  <si>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</si>
  <si>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</si>
  <si>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</si>
  <si>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</si>
  <si>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</si>
  <si>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</si>
  <si>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</si>
  <si>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</si>
  <si>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</si>
  <si>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</si>
  <si>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</si>
  <si>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</si>
  <si>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</si>
  <si>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</si>
  <si>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</si>
  <si>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</si>
  <si>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</si>
  <si>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</si>
  <si>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</si>
  <si>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</si>
  <si>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</si>
  <si>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</si>
  <si>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</si>
  <si>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</si>
  <si>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</si>
  <si>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</si>
  <si>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</si>
  <si>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</si>
  <si>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</si>
  <si>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</si>
  <si>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</si>
  <si>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</si>
  <si>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</si>
  <si>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</si>
  <si>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</si>
  <si>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</si>
  <si>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</si>
  <si>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</si>
  <si>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</si>
  <si>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</si>
  <si>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</si>
  <si>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</si>
  <si>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</si>
  <si>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</si>
  <si>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</si>
  <si>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</si>
  <si>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</si>
  <si>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</si>
  <si>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</si>
  <si>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</si>
  <si>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</si>
  <si>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</si>
  <si>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</si>
  <si>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</si>
  <si>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</si>
  <si>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</si>
  <si>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</si>
  <si>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</si>
  <si>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</si>
  <si>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</si>
  <si>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</si>
  <si>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</si>
  <si>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</si>
  <si>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</si>
  <si>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</si>
  <si>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</si>
  <si>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</si>
  <si>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</si>
  <si>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</si>
  <si>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</si>
  <si>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</si>
  <si>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</si>
  <si>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</si>
  <si>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</si>
  <si>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</si>
  <si>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</si>
  <si>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</si>
  <si>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</si>
  <si>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</si>
  <si>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</si>
  <si>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</si>
  <si>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</si>
  <si>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</si>
  <si>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</si>
  <si>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</si>
  <si>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</si>
  <si>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</si>
  <si>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</si>
  <si>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</si>
  <si>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</si>
  <si>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</si>
  <si>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</si>
  <si>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</si>
  <si>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</si>
  <si>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</si>
  <si>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</si>
  <si>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</si>
  <si>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</si>
  <si>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</si>
  <si>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</si>
  <si>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</si>
  <si>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</si>
  <si>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</si>
  <si>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</si>
  <si>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</si>
  <si>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</si>
  <si>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</si>
  <si>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</si>
  <si>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</si>
  <si>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</si>
  <si>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</si>
  <si>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</si>
  <si>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</si>
  <si>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</si>
  <si>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</si>
  <si>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</si>
  <si>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</si>
  <si>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</si>
  <si>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</si>
  <si>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</si>
  <si>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</si>
  <si>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</si>
  <si>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</si>
  <si>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</si>
  <si>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</si>
  <si>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</si>
  <si>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</si>
  <si>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</si>
  <si>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</si>
  <si>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</si>
  <si>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</si>
  <si>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</si>
  <si>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</si>
  <si>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</si>
  <si>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</si>
  <si>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</si>
  <si>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</si>
  <si>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</si>
  <si>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</si>
  <si>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</si>
  <si>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</si>
  <si>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</si>
  <si>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</si>
  <si>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</si>
  <si>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</si>
  <si>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</si>
  <si>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</si>
  <si>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</si>
  <si>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</si>
  <si>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</si>
  <si>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</si>
  <si>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</si>
  <si>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</si>
  <si>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</si>
  <si>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</si>
  <si>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</si>
  <si>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</si>
  <si>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</si>
  <si>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</si>
  <si>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</si>
  <si>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</si>
  <si>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</si>
  <si>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</si>
  <si>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</si>
  <si>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</si>
  <si>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</si>
  <si>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</si>
  <si>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</si>
  <si>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</si>
  <si>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</si>
  <si>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</si>
  <si>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</si>
  <si>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</si>
  <si>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</si>
  <si>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</si>
  <si>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</si>
  <si>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</si>
  <si>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</si>
  <si>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</si>
  <si>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</si>
  <si>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</si>
  <si>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</si>
  <si>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</si>
  <si>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</si>
  <si>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</si>
  <si>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</si>
  <si>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</si>
  <si>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</si>
  <si>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</si>
  <si>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</si>
  <si>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</si>
  <si>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</si>
  <si>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</si>
  <si>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</si>
  <si>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</si>
  <si>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</si>
  <si>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</si>
  <si>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</si>
  <si>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</si>
  <si>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</si>
  <si>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</si>
  <si>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</si>
  <si>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</si>
  <si>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</si>
  <si>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</si>
  <si>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</si>
  <si>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</si>
  <si>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</si>
  <si>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</si>
  <si>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</si>
  <si>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</si>
  <si>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</si>
  <si>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</si>
  <si>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</si>
  <si>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</si>
  <si>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</si>
  <si>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</si>
  <si>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</si>
  <si>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</si>
  <si>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</si>
  <si>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</si>
  <si>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</si>
  <si>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</si>
  <si>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</si>
  <si>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</si>
  <si>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</si>
  <si>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</si>
  <si>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</si>
  <si>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</si>
  <si>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</si>
  <si>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</si>
  <si>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</si>
  <si>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</si>
  <si>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</si>
  <si>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</si>
  <si>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</si>
  <si>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</si>
  <si>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</si>
  <si>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</si>
  <si>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</si>
  <si>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</si>
  <si>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</si>
  <si>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</si>
  <si>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</si>
  <si>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</si>
  <si>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</si>
  <si>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</si>
  <si>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</si>
  <si>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</si>
  <si>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</si>
  <si>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</si>
  <si>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</si>
  <si>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</si>
  <si>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</si>
  <si>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</si>
  <si>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</si>
  <si>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</si>
  <si>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</si>
  <si>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</si>
  <si>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</si>
  <si>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</si>
  <si>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</si>
  <si>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</si>
  <si>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</si>
  <si>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</si>
  <si>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</si>
  <si>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</si>
  <si>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</si>
  <si>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</si>
  <si>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</si>
  <si>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</si>
  <si>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</si>
  <si>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</si>
  <si>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</si>
  <si>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</si>
  <si>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</si>
  <si>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</si>
  <si>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</si>
  <si>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</si>
  <si>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</si>
  <si>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</si>
  <si>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</si>
  <si>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</si>
  <si>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</si>
  <si>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</si>
  <si>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</si>
  <si>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</si>
  <si>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</si>
  <si>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</si>
  <si>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</si>
  <si>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</si>
  <si>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</si>
  <si>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</si>
  <si>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</si>
  <si>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</si>
  <si>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</si>
  <si>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</si>
  <si>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</si>
  <si>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</si>
  <si>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</si>
  <si>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</si>
  <si>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</si>
  <si>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</si>
  <si>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</si>
  <si>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</si>
  <si>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</si>
  <si>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</si>
  <si>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</si>
  <si>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</si>
  <si>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</si>
  <si>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</si>
  <si>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</si>
  <si>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</si>
  <si>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</si>
  <si>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</si>
  <si>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</si>
  <si>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</si>
  <si>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</si>
  <si>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</si>
  <si>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</si>
  <si>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</si>
  <si>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</si>
  <si>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</si>
  <si>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</si>
  <si>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</si>
  <si>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</si>
  <si>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</si>
  <si>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</si>
  <si>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</si>
  <si>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</si>
  <si>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</si>
  <si>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</si>
  <si>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</si>
  <si>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</si>
  <si>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</si>
  <si>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</si>
  <si>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</si>
  <si>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</si>
  <si>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</si>
  <si>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</si>
  <si>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</si>
  <si>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</si>
  <si>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</si>
  <si>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</si>
  <si>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</si>
  <si>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</si>
  <si>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</si>
  <si>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</si>
  <si>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</si>
  <si>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</si>
  <si>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</si>
  <si>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</si>
  <si>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</si>
  <si>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</si>
  <si>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</si>
  <si>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</si>
  <si>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</si>
  <si>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</si>
  <si>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</si>
  <si>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</si>
  <si>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</si>
  <si>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</si>
  <si>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</si>
  <si>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</si>
  <si>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</si>
  <si>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</si>
  <si>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</si>
  <si>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</si>
  <si>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</si>
  <si>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</si>
  <si>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</si>
  <si>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</si>
  <si>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</si>
  <si>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</si>
  <si>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</si>
  <si>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</si>
  <si>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</si>
  <si>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</si>
  <si>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</si>
  <si>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</si>
  <si>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</si>
  <si>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</si>
  <si>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</si>
  <si>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</si>
  <si>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</si>
  <si>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</si>
  <si>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</si>
  <si>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</si>
  <si>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</si>
  <si>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</si>
  <si>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</si>
  <si>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</si>
  <si>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</si>
  <si>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</si>
  <si>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</si>
  <si>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</si>
  <si>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</si>
  <si>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</si>
  <si>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</si>
  <si>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</si>
  <si>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</si>
  <si>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</si>
  <si>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</si>
  <si>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</si>
  <si>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</si>
  <si>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</si>
  <si>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</si>
  <si>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</si>
  <si>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</si>
  <si>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</si>
  <si>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</si>
  <si>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</si>
  <si>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</si>
  <si>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</si>
  <si>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</si>
  <si>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</si>
  <si>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</si>
  <si>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</si>
  <si>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</si>
  <si>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</si>
  <si>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</si>
  <si>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</si>
  <si>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</si>
  <si>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</si>
  <si>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</si>
  <si>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</si>
  <si>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</si>
  <si>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</si>
  <si>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</si>
  <si>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</si>
  <si>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</si>
  <si>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</si>
  <si>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</si>
  <si>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</si>
  <si>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</si>
  <si>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</si>
  <si>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</si>
  <si>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</si>
  <si>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</si>
  <si>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</si>
  <si>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</si>
  <si>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</si>
  <si>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</si>
  <si>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</si>
  <si>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</si>
  <si>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</si>
  <si>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</si>
  <si>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</si>
  <si>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</si>
  <si>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</si>
  <si>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</si>
  <si>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</si>
  <si>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</si>
  <si>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</si>
  <si>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</si>
  <si>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</si>
  <si>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</si>
  <si>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</si>
  <si>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</si>
  <si>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</si>
  <si>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</si>
  <si>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</si>
  <si>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</si>
  <si>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</si>
  <si>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</si>
  <si>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</si>
  <si>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</si>
  <si>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</si>
  <si>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</si>
  <si>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</si>
  <si>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</si>
  <si>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</si>
  <si>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</si>
  <si>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</si>
  <si>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</si>
  <si>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</si>
  <si>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</si>
  <si>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</si>
  <si>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</si>
  <si>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</si>
  <si>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</si>
  <si>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</si>
  <si>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</si>
  <si>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</si>
  <si>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</si>
  <si>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</si>
  <si>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</si>
  <si>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</si>
  <si>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</si>
  <si>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</si>
  <si>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</si>
  <si>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</si>
  <si>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</si>
  <si>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</si>
  <si>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</si>
  <si>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</si>
  <si>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</si>
  <si>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</si>
  <si>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</si>
  <si>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</si>
  <si>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</si>
  <si>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</si>
  <si>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</si>
  <si>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</si>
  <si>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</si>
  <si>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</si>
  <si>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</si>
  <si>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</si>
  <si>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</si>
  <si>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</si>
  <si>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</si>
  <si>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</si>
  <si>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</si>
  <si>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</si>
  <si>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</si>
  <si>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</si>
  <si>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</si>
  <si>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</si>
  <si>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</si>
  <si>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</si>
  <si>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</si>
  <si>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</si>
  <si>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</si>
  <si>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</si>
  <si>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</si>
  <si>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</si>
  <si>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</si>
  <si>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</si>
  <si>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</si>
  <si>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</si>
  <si>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</si>
  <si>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</si>
  <si>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</si>
  <si>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</si>
  <si>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</si>
  <si>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</si>
  <si>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</si>
  <si>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</si>
  <si>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</si>
  <si>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</si>
  <si>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</si>
  <si>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</si>
  <si>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</si>
  <si>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</si>
  <si>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</si>
  <si>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</si>
  <si>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</si>
  <si>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</si>
  <si>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</si>
  <si>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</si>
  <si>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</si>
  <si>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</si>
  <si>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</si>
  <si>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</si>
  <si>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</si>
  <si>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</si>
  <si>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</si>
  <si>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</si>
  <si>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</si>
  <si>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</si>
  <si>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</si>
  <si>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</si>
  <si>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</si>
  <si>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</si>
  <si>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</si>
  <si>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</si>
  <si>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</si>
  <si>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</si>
  <si>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</si>
  <si>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</si>
  <si>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</si>
  <si>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</si>
  <si>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</si>
  <si>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</si>
  <si>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</si>
  <si>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</si>
  <si>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</si>
  <si>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</si>
  <si>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</si>
  <si>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</si>
  <si>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</si>
  <si>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</si>
  <si>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</si>
  <si>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</si>
  <si>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</si>
  <si>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</si>
  <si>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</si>
  <si>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</si>
  <si>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</si>
  <si>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</si>
  <si>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</si>
  <si>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</si>
  <si>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</si>
  <si>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</si>
  <si>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</si>
  <si>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</si>
  <si>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</si>
  <si>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</si>
  <si>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</si>
  <si>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</si>
  <si>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</si>
  <si>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</si>
  <si>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</si>
  <si>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</si>
  <si>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</si>
  <si>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</si>
  <si>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</si>
  <si>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</si>
  <si>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</si>
  <si>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</si>
  <si>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</si>
  <si>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</si>
  <si>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</si>
  <si>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</si>
  <si>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</si>
  <si>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</si>
  <si>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</si>
  <si>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</si>
  <si>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</si>
  <si>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</si>
  <si>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</si>
  <si>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</si>
  <si>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</si>
  <si>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</si>
  <si>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</si>
  <si>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</si>
  <si>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</si>
  <si>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</si>
  <si>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</si>
  <si>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</si>
  <si>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</si>
  <si>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</si>
  <si>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</si>
  <si>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</si>
  <si>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</si>
  <si>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</si>
  <si>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</si>
  <si>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</si>
  <si>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</si>
  <si>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</si>
  <si>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</si>
  <si>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</si>
  <si>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</si>
  <si>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</si>
  <si>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</si>
  <si>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</si>
  <si>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</si>
  <si>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</si>
  <si>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</si>
  <si>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</si>
  <si>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</si>
  <si>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</si>
  <si>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</si>
  <si>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</si>
  <si>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</si>
  <si>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</si>
  <si>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</si>
  <si>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</si>
  <si>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</si>
  <si>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</si>
  <si>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</si>
  <si>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</si>
  <si>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</si>
  <si>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</si>
  <si>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</si>
  <si>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</si>
  <si>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</si>
  <si>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</si>
  <si>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</si>
  <si>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</si>
  <si>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</si>
  <si>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</si>
  <si>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</si>
  <si>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</si>
  <si>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</si>
  <si>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</si>
  <si>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</si>
  <si>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</si>
  <si>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</si>
  <si>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</si>
  <si>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</si>
  <si>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</si>
  <si>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</si>
  <si>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</si>
  <si>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</si>
  <si>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</si>
  <si>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</si>
  <si>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</si>
  <si>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</si>
  <si>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</si>
  <si>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</si>
  <si>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</si>
  <si>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</si>
  <si>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</si>
  <si>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</si>
  <si>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</si>
  <si>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</si>
  <si>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</si>
  <si>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</si>
  <si>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</si>
  <si>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</si>
  <si>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</si>
  <si>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</si>
  <si>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</si>
  <si>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</si>
  <si>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</si>
  <si>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</si>
  <si>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</si>
  <si>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</si>
  <si>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</si>
  <si>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</si>
  <si>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</si>
  <si>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</si>
  <si>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</si>
  <si>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</si>
  <si>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</si>
  <si>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</si>
  <si>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</si>
  <si>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</si>
  <si>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</si>
  <si>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</si>
  <si>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</si>
  <si>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</si>
  <si>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</si>
  <si>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</si>
  <si>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</si>
  <si>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</si>
  <si>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</si>
  <si>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</si>
  <si>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</si>
  <si>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</si>
  <si>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</si>
  <si>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</si>
  <si>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</si>
  <si>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</si>
  <si>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</si>
  <si>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</si>
  <si>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</si>
  <si>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</si>
  <si>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</si>
  <si>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</si>
  <si>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</si>
  <si>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</si>
  <si>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</si>
  <si>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</si>
  <si>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</si>
  <si>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</si>
  <si>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</si>
  <si>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</si>
  <si>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</si>
  <si>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</si>
  <si>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</si>
  <si>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</si>
  <si>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</si>
  <si>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</si>
  <si>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</si>
  <si>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</si>
  <si>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</si>
  <si>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</si>
  <si>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</si>
  <si>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</si>
  <si>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</si>
  <si>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</si>
  <si>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</si>
  <si>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</si>
  <si>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</si>
  <si>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</si>
  <si>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</si>
  <si>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</si>
  <si>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</si>
  <si>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</si>
  <si>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</si>
  <si>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</si>
  <si>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</si>
  <si>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</si>
  <si>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</si>
  <si>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</si>
  <si>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</si>
  <si>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</si>
  <si>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</si>
  <si>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</si>
  <si>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</si>
  <si>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</si>
  <si>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</si>
  <si>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</si>
  <si>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</si>
  <si>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</si>
  <si>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</si>
  <si>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</si>
  <si>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</si>
  <si>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</si>
  <si>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</si>
  <si>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</si>
  <si>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</si>
  <si>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</si>
  <si>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</si>
  <si>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</si>
  <si>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</si>
  <si>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</si>
  <si>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</si>
  <si>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</si>
  <si>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</si>
  <si>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</si>
  <si>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</si>
  <si>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</si>
  <si>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</si>
  <si>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</si>
  <si>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</si>
  <si>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</si>
  <si>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</si>
  <si>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</si>
  <si>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</si>
  <si>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</si>
  <si>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</si>
  <si>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</si>
  <si>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</si>
  <si>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</si>
  <si>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</si>
  <si>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</si>
  <si>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</si>
  <si>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</si>
  <si>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</si>
  <si>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</si>
  <si>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</si>
  <si>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</si>
  <si>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</si>
  <si>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</si>
  <si>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</si>
  <si>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</si>
  <si>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</si>
  <si>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</si>
  <si>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</si>
  <si>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</si>
  <si>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</si>
  <si>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</si>
  <si>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</si>
  <si>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</si>
  <si>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</si>
  <si>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</si>
  <si>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</si>
  <si>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</si>
  <si>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</si>
  <si>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</si>
  <si>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</si>
  <si>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</si>
  <si>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</si>
  <si>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</si>
  <si>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</si>
  <si>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</si>
  <si>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</si>
  <si>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</si>
  <si>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</si>
  <si>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</si>
  <si>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</si>
  <si>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</si>
  <si>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</si>
  <si>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</si>
  <si>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</si>
  <si>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</si>
  <si>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</si>
  <si>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</si>
  <si>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</si>
  <si>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</si>
  <si>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</si>
  <si>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</si>
  <si>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</si>
  <si>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</si>
  <si>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</si>
  <si>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</si>
  <si>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</si>
  <si>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</si>
  <si>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</si>
  <si>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</si>
  <si>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</si>
  <si>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</si>
  <si>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</si>
  <si>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</si>
  <si>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</si>
  <si>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</si>
  <si>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</si>
  <si>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</si>
  <si>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</si>
  <si>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</si>
  <si>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</si>
  <si>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</si>
  <si>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</si>
  <si>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</si>
  <si>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</si>
  <si>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</si>
  <si>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</si>
  <si>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</si>
  <si>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</si>
  <si>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</si>
  <si>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</si>
  <si>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</si>
  <si>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</si>
  <si>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</si>
  <si>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</si>
  <si>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</si>
  <si>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</si>
  <si>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</si>
  <si>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</si>
  <si>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</si>
  <si>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</si>
  <si>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</si>
  <si>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</si>
  <si>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</si>
  <si>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</si>
  <si>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</si>
  <si>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</si>
  <si>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</si>
  <si>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</si>
  <si>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</si>
  <si>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</si>
  <si>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</si>
  <si>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</si>
  <si>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</si>
  <si>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</si>
  <si>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</si>
  <si>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</si>
  <si>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</si>
  <si>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</si>
  <si>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</si>
  <si>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</si>
  <si>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</si>
  <si>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</si>
  <si>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</si>
  <si>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</si>
  <si>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</si>
  <si>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</si>
  <si>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</si>
  <si>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</si>
  <si>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</si>
  <si>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</si>
  <si>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</si>
  <si>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</si>
  <si>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</si>
  <si>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</si>
  <si>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</si>
  <si>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</si>
  <si>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</si>
  <si>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</si>
  <si>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</si>
  <si>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</si>
  <si>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</si>
  <si>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</si>
  <si>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</si>
  <si>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</si>
  <si>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</si>
  <si>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</si>
  <si>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</si>
  <si>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</si>
  <si>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</si>
  <si>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</si>
  <si>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</si>
  <si>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</si>
  <si>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</si>
  <si>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</si>
  <si>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</si>
  <si>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</si>
  <si>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</si>
  <si>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</si>
  <si>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</si>
  <si>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</si>
  <si>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</si>
  <si>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</si>
  <si>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</si>
  <si>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</si>
  <si>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</si>
  <si>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</si>
  <si>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</si>
  <si>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</si>
  <si>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</si>
  <si>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</si>
  <si>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</si>
  <si>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</si>
  <si>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</si>
  <si>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</si>
  <si>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</si>
  <si>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</si>
  <si>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</si>
  <si>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</si>
  <si>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</si>
  <si>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</si>
  <si>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</si>
  <si>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</si>
  <si>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</si>
  <si>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</si>
  <si>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</si>
  <si>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</si>
  <si>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</si>
  <si>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</si>
  <si>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</si>
  <si>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</si>
  <si>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</si>
  <si>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</si>
  <si>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</si>
  <si>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</si>
  <si>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</si>
  <si>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</si>
  <si>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</si>
  <si>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</si>
  <si>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</si>
  <si>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</si>
  <si>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</si>
  <si>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</si>
  <si>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</si>
  <si>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</si>
  <si>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</si>
  <si>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</si>
  <si>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</si>
  <si>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</si>
  <si>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</si>
  <si>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</si>
  <si>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</si>
  <si>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</si>
  <si>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</si>
  <si>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</si>
  <si>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</si>
  <si>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</si>
  <si>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</si>
  <si>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</si>
  <si>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</si>
  <si>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</si>
  <si>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</si>
  <si>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</si>
  <si>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</si>
  <si>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</si>
  <si>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</si>
  <si>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</si>
  <si>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</si>
  <si>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</si>
  <si>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</si>
  <si>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</si>
  <si>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</si>
  <si>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</si>
  <si>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</si>
  <si>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</si>
  <si>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</si>
  <si>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</si>
  <si>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</si>
  <si>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</si>
  <si>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</si>
  <si>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</si>
  <si>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</si>
  <si>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</si>
  <si>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</si>
  <si>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</si>
  <si>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</si>
  <si>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</si>
  <si>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</si>
  <si>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</si>
  <si>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</si>
  <si>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</si>
  <si>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</si>
  <si>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</si>
  <si>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</si>
  <si>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</si>
  <si>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</si>
  <si>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</si>
  <si>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</si>
  <si>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</si>
  <si>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</si>
  <si>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</si>
  <si>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</si>
  <si>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</si>
  <si>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</si>
  <si>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</si>
  <si>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</si>
  <si>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</si>
  <si>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</si>
  <si>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</si>
  <si>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</si>
  <si>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</si>
  <si>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</si>
  <si>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</si>
  <si>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</si>
  <si>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</si>
  <si>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</si>
  <si>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</si>
  <si>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</si>
  <si>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</si>
  <si>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</si>
  <si>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</si>
  <si>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</si>
  <si>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</si>
  <si>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</si>
  <si>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</si>
  <si>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</si>
  <si>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</si>
  <si>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</si>
  <si>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</si>
  <si>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</si>
  <si>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</si>
  <si>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</si>
  <si>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</si>
  <si>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</si>
  <si>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</si>
  <si>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</si>
  <si>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</si>
  <si>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</si>
  <si>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</si>
  <si>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</si>
  <si>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</si>
  <si>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</si>
  <si>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</si>
  <si>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</si>
  <si>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</si>
  <si>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</si>
  <si>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</si>
  <si>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</si>
  <si>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</si>
  <si>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</si>
  <si>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</si>
  <si>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</si>
  <si>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</si>
  <si>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</si>
  <si>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</si>
  <si>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</si>
  <si>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</si>
  <si>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</si>
  <si>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</si>
  <si>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</si>
  <si>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</si>
  <si>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</si>
  <si>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</si>
  <si>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</si>
  <si>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</si>
  <si>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</si>
  <si>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</si>
  <si>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</si>
  <si>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</si>
  <si>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</si>
  <si>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</si>
  <si>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</si>
  <si>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</si>
  <si>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</si>
  <si>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</si>
  <si>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</si>
  <si>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</si>
  <si>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</si>
  <si>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</si>
  <si>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</si>
  <si>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</si>
  <si>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</si>
  <si>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</si>
  <si>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</si>
  <si>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</si>
  <si>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</si>
  <si>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</si>
  <si>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</si>
  <si>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</si>
  <si>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</si>
  <si>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</si>
  <si>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</si>
  <si>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</si>
  <si>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</si>
  <si>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</si>
  <si>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</si>
  <si>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</si>
  <si>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</si>
  <si>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</si>
  <si>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</si>
  <si>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</si>
  <si>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</si>
  <si>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</si>
  <si>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</si>
  <si>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</si>
  <si>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</si>
  <si>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</si>
  <si>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</si>
  <si>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</si>
  <si>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</si>
  <si>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</si>
  <si>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</si>
  <si>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</si>
  <si>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</si>
  <si>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</si>
  <si>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</si>
  <si>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</si>
  <si>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</si>
  <si>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</si>
  <si>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</si>
  <si>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</si>
  <si>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</si>
  <si>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</si>
  <si>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</si>
  <si>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</si>
  <si>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</si>
  <si>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</si>
  <si>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</si>
  <si>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</si>
  <si>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</si>
  <si>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</si>
  <si>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</si>
  <si>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</si>
  <si>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</si>
  <si>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</si>
  <si>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</si>
  <si>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</si>
  <si>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</si>
  <si>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</si>
  <si>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</si>
  <si>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</si>
  <si>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</si>
  <si>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</si>
  <si>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</si>
  <si>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</si>
  <si>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</si>
  <si>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</si>
  <si>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</si>
  <si>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</si>
  <si>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</si>
  <si>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</si>
  <si>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</si>
  <si>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</si>
  <si>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</si>
  <si>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</si>
  <si>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</si>
  <si>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</si>
  <si>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</si>
  <si>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</si>
  <si>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</si>
  <si>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</si>
  <si>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</si>
  <si>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</si>
  <si>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</si>
  <si>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</si>
  <si>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</si>
  <si>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</si>
  <si>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</si>
  <si>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</si>
  <si>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</si>
  <si>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</si>
  <si>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</si>
  <si>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</si>
  <si>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</si>
  <si>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</si>
  <si>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</si>
  <si>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</si>
  <si>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</si>
  <si>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</si>
  <si>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</si>
  <si>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</si>
  <si>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</si>
  <si>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</si>
  <si>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</si>
  <si>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</si>
  <si>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</si>
  <si>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</si>
  <si>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</si>
  <si>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</si>
  <si>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</si>
  <si>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</si>
  <si>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</si>
  <si>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</si>
  <si>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</si>
  <si>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</si>
  <si>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</si>
  <si>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</si>
  <si>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</si>
  <si>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</si>
  <si>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</si>
  <si>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</si>
  <si>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</si>
  <si>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</si>
  <si>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</si>
  <si>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</si>
  <si>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</si>
  <si>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</si>
  <si>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</si>
  <si>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</si>
  <si>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</si>
  <si>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</si>
  <si>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</si>
  <si>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</si>
  <si>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</si>
  <si>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</si>
  <si>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</si>
  <si>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</si>
  <si>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</si>
  <si>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</si>
  <si>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</si>
  <si>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</si>
  <si>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</si>
  <si>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</si>
  <si>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</si>
  <si>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</si>
  <si>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</si>
  <si>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</si>
  <si>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</si>
  <si>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</si>
  <si>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</si>
  <si>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</si>
  <si>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</si>
  <si>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</si>
  <si>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</si>
  <si>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</si>
  <si>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</si>
  <si>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</si>
  <si>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</si>
  <si>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</si>
  <si>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</si>
  <si>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</si>
  <si>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</si>
  <si>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</si>
  <si>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</si>
  <si>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</si>
  <si>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</si>
  <si>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</si>
  <si>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</si>
  <si>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</si>
  <si>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</si>
  <si>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</si>
  <si>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</si>
  <si>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</si>
  <si>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</si>
  <si>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</si>
  <si>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</si>
  <si>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</si>
  <si>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</si>
  <si>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</si>
  <si>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</si>
  <si>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</si>
  <si>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</si>
  <si>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</si>
  <si>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</si>
  <si>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</si>
  <si>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</si>
  <si>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</si>
  <si>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</si>
  <si>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</si>
  <si>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</si>
  <si>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</si>
  <si>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</si>
  <si>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</si>
  <si>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</si>
  <si>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</si>
  <si>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</si>
  <si>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</si>
  <si>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</si>
  <si>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</si>
  <si>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</si>
  <si>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</si>
  <si>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</si>
  <si>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</si>
  <si>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</si>
  <si>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</si>
  <si>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</si>
  <si>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</si>
  <si>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</si>
  <si>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</si>
  <si>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</si>
  <si>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</si>
  <si>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</si>
  <si>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</si>
  <si>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</si>
  <si>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</si>
  <si>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</si>
  <si>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</si>
  <si>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</si>
  <si>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</si>
  <si>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</si>
  <si>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</si>
  <si>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</si>
  <si>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</si>
  <si>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</si>
  <si>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</si>
  <si>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</si>
  <si>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</si>
  <si>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</si>
  <si>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</si>
  <si>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</si>
  <si>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</si>
  <si>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</si>
  <si>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</si>
  <si>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</si>
  <si>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</si>
  <si>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</si>
  <si>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</si>
  <si>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</si>
  <si>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</si>
  <si>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</si>
  <si>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</si>
  <si>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</si>
  <si>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</si>
  <si>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</si>
  <si>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</si>
  <si>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</si>
  <si>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</si>
  <si>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</si>
  <si>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</si>
  <si>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</si>
  <si>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</si>
  <si>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</si>
  <si>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</si>
  <si>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</si>
  <si>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</si>
  <si>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</si>
  <si>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</si>
  <si>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</si>
  <si>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</si>
  <si>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</si>
  <si>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</si>
  <si>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</si>
  <si>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</si>
  <si>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</si>
  <si>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</si>
  <si>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</si>
  <si>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</si>
  <si>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</si>
  <si>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</si>
  <si>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</si>
  <si>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</si>
  <si>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</si>
  <si>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</si>
  <si>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</si>
  <si>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</si>
  <si>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</si>
  <si>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</si>
  <si>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</si>
  <si>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</si>
  <si>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</si>
  <si>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</si>
  <si>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</si>
  <si>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</si>
  <si>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</si>
  <si>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</si>
  <si>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</si>
  <si>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</si>
  <si>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</si>
  <si>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</si>
  <si>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</si>
  <si>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</si>
  <si>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</si>
  <si>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</si>
  <si>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</si>
  <si>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</si>
  <si>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</si>
  <si>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</si>
  <si>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</si>
  <si>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</si>
  <si>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</si>
  <si>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</si>
  <si>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</si>
  <si>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</si>
  <si>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</si>
  <si>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</si>
  <si>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</si>
  <si>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</si>
  <si>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</si>
  <si>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</si>
  <si>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</si>
  <si>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</si>
  <si>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</si>
  <si>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</si>
  <si>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</si>
  <si>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</si>
  <si>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</si>
  <si>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</si>
  <si>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</si>
  <si>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</si>
  <si>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</si>
  <si>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</si>
  <si>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</si>
  <si>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</si>
  <si>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</si>
  <si>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</si>
  <si>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</si>
  <si>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</si>
  <si>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</si>
  <si>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</si>
  <si>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</si>
  <si>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</si>
  <si>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</si>
  <si>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</si>
  <si>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</si>
  <si>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</si>
  <si>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</si>
  <si>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</si>
  <si>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</si>
  <si>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</si>
  <si>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</si>
  <si>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</si>
  <si>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</si>
  <si>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</si>
  <si>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</si>
  <si>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</si>
  <si>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</si>
  <si>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</si>
  <si>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</si>
  <si>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</si>
  <si>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</si>
  <si>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</si>
  <si>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</si>
  <si>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</si>
  <si>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</si>
  <si>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</si>
  <si>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</si>
  <si>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</si>
  <si>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</si>
  <si>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</si>
  <si>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</si>
  <si>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</si>
  <si>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</si>
  <si>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</si>
  <si>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</si>
  <si>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</si>
  <si>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</si>
  <si>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</si>
  <si>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</si>
  <si>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</si>
  <si>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</si>
  <si>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</si>
  <si>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</si>
  <si>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</si>
  <si>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</si>
  <si>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</si>
  <si>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</si>
  <si>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</si>
  <si>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</si>
  <si>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</si>
  <si>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</si>
  <si>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</si>
  <si>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</si>
  <si>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</si>
  <si>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</si>
  <si>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</si>
  <si>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</si>
  <si>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</si>
  <si>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</si>
  <si>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</si>
  <si>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</si>
  <si>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</si>
  <si>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</si>
  <si>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</si>
  <si>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</si>
  <si>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</si>
  <si>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</si>
  <si>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</si>
  <si>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</si>
  <si>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</si>
  <si>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</si>
  <si>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</si>
  <si>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</si>
  <si>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</si>
  <si>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</si>
  <si>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</si>
  <si>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</si>
  <si>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</si>
  <si>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</si>
  <si>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</si>
  <si>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</si>
  <si>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</si>
  <si>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</si>
  <si>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</si>
  <si>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</si>
  <si>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</si>
  <si>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</si>
  <si>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</si>
  <si>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</si>
  <si>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</si>
  <si>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</si>
  <si>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</si>
  <si>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</si>
  <si>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</si>
  <si>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</si>
  <si>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</si>
  <si>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</si>
  <si>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</si>
  <si>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</si>
  <si>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</si>
  <si>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</si>
  <si>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</si>
  <si>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</si>
  <si>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</si>
  <si>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</si>
  <si>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</si>
  <si>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</si>
  <si>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</si>
  <si>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</si>
  <si>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</si>
  <si>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</si>
  <si>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</si>
  <si>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</si>
  <si>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</si>
  <si>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</si>
  <si>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</si>
  <si>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</si>
  <si>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</si>
  <si>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</si>
  <si>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</si>
  <si>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</si>
  <si>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</si>
  <si>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</si>
  <si>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</si>
  <si>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</si>
  <si>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</si>
  <si>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</si>
  <si>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</si>
  <si>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</si>
  <si>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</si>
  <si>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</si>
  <si>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</si>
  <si>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</si>
  <si>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</si>
  <si>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</si>
  <si>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</si>
  <si>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</si>
  <si>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</si>
  <si>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</si>
  <si>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</si>
  <si>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</si>
  <si>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</si>
  <si>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</si>
  <si>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</si>
  <si>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</si>
  <si>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</si>
  <si>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</si>
  <si>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</si>
  <si>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</si>
  <si>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</si>
  <si>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</si>
  <si>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</si>
  <si>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</si>
  <si>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</si>
  <si>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</si>
  <si>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</si>
  <si>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</si>
  <si>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</si>
  <si>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</si>
  <si>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</si>
  <si>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</si>
  <si>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</si>
  <si>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</si>
  <si>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</si>
  <si>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</si>
  <si>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</si>
  <si>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</si>
  <si>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</si>
  <si>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</si>
  <si>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</si>
  <si>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</si>
  <si>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</si>
  <si>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</si>
  <si>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</si>
  <si>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</si>
  <si>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</si>
  <si>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</si>
  <si>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</si>
  <si>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</si>
  <si>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</si>
  <si>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</si>
  <si>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</si>
  <si>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</si>
  <si>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</si>
  <si>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</si>
  <si>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</si>
  <si>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</si>
  <si>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</si>
  <si>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</si>
  <si>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</si>
  <si>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</si>
  <si>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</si>
  <si>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</si>
  <si>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</si>
  <si>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</si>
  <si>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</si>
  <si>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</si>
  <si>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</si>
  <si>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</si>
  <si>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</si>
  <si>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</si>
  <si>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</si>
  <si>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</si>
  <si>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</si>
  <si>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</si>
  <si>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</si>
  <si>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</si>
  <si>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</si>
  <si>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</si>
  <si>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</si>
  <si>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</si>
  <si>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</si>
  <si>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</si>
  <si>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</si>
  <si>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</si>
  <si>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</si>
  <si>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</si>
  <si>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</si>
  <si>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</si>
  <si>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</si>
  <si>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</si>
  <si>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</si>
  <si>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</si>
  <si>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</si>
  <si>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</si>
  <si>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</si>
  <si>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</si>
  <si>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</si>
  <si>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</si>
  <si>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</si>
  <si>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</si>
  <si>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</si>
  <si>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</si>
  <si>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</si>
  <si>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</si>
  <si>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</si>
  <si>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</si>
  <si>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</si>
  <si>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</si>
  <si>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</si>
  <si>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</si>
  <si>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</si>
  <si>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</si>
  <si>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</si>
  <si>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</si>
  <si>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</si>
  <si>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</si>
  <si>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</si>
  <si>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</si>
  <si>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</si>
  <si>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</si>
  <si>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</si>
  <si>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</si>
  <si>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</si>
  <si>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</si>
  <si>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</si>
  <si>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</si>
  <si>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</si>
  <si>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</si>
  <si>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</si>
  <si>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</si>
  <si>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</si>
  <si>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</si>
  <si>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</si>
  <si>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</si>
  <si>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</si>
  <si>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</si>
  <si>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</si>
  <si>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</si>
  <si>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</si>
  <si>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</si>
  <si>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</si>
  <si>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</si>
  <si>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</si>
  <si>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</si>
  <si>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</si>
  <si>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</si>
  <si>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</si>
  <si>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</si>
  <si>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</si>
  <si>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</si>
  <si>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</si>
  <si>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</si>
  <si>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</si>
  <si>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</si>
  <si>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</si>
  <si>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</si>
  <si>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</si>
  <si>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</si>
  <si>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</si>
  <si>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</si>
  <si>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</si>
  <si>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</si>
  <si>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</si>
  <si>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</si>
  <si>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</si>
  <si>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</si>
  <si>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</si>
  <si>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</si>
  <si>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</si>
  <si>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</si>
  <si>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</si>
  <si>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</si>
  <si>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</si>
  <si>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</si>
  <si>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</si>
  <si>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</si>
  <si>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</si>
  <si>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</si>
  <si>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</si>
  <si>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</si>
  <si>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</si>
  <si>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</si>
  <si>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</si>
  <si>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</si>
  <si>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</si>
  <si>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</si>
  <si>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</si>
  <si>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</si>
  <si>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</si>
  <si>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</si>
  <si>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</si>
  <si>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</si>
  <si>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</si>
  <si>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</si>
  <si>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</si>
  <si>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</si>
  <si>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</si>
  <si>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</si>
  <si>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</si>
  <si>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</si>
  <si>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</si>
  <si>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</si>
  <si>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</si>
  <si>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</si>
  <si>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</si>
  <si>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</si>
  <si>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</si>
  <si>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</si>
  <si>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</si>
  <si>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</si>
  <si>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</si>
  <si>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</si>
  <si>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</si>
  <si>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</si>
  <si>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</si>
  <si>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</si>
  <si>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</si>
  <si>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</si>
  <si>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</si>
  <si>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</si>
  <si>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</si>
  <si>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</si>
  <si>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</si>
  <si>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</si>
  <si>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</si>
  <si>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</si>
  <si>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</si>
  <si>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</si>
  <si>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</si>
  <si>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</si>
  <si>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</si>
  <si>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</si>
  <si>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</si>
  <si>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</si>
  <si>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</si>
  <si>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</si>
  <si>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</si>
  <si>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</si>
  <si>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</si>
  <si>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</si>
  <si>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</si>
  <si>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</si>
  <si>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</si>
  <si>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</si>
  <si>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</si>
  <si>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</si>
  <si>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</si>
  <si>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</si>
  <si>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</si>
  <si>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</si>
  <si>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</si>
  <si>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</si>
  <si>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</si>
  <si>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</si>
  <si>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</si>
  <si>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</si>
  <si>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</si>
  <si>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</si>
  <si>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</si>
  <si>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</si>
  <si>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</si>
  <si>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</si>
  <si>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</si>
  <si>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</si>
  <si>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</si>
  <si>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</si>
  <si>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</si>
  <si>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</si>
  <si>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</si>
  <si>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</si>
  <si>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</si>
  <si>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</si>
  <si>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</si>
  <si>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</si>
  <si>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</si>
  <si>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</si>
  <si>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</si>
  <si>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</si>
  <si>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</si>
  <si>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</si>
  <si>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</si>
  <si>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</si>
  <si>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</si>
  <si>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</si>
  <si>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</si>
  <si>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</si>
  <si>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</si>
  <si>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</si>
  <si>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</si>
  <si>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</si>
  <si>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</si>
  <si>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</si>
  <si>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</si>
  <si>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</si>
  <si>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</si>
  <si>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</si>
  <si>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</si>
  <si>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</si>
  <si>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</si>
  <si>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</si>
  <si>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</si>
  <si>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</si>
  <si>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</si>
  <si>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</si>
  <si>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</si>
  <si>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</si>
  <si>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</si>
  <si>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</si>
  <si>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</si>
  <si>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</si>
  <si>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</si>
  <si>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</si>
  <si>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</si>
  <si>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</si>
  <si>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</si>
  <si>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</si>
  <si>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</si>
  <si>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</si>
  <si>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</si>
  <si>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</si>
  <si>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</si>
  <si>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</si>
  <si>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</si>
  <si>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</si>
  <si>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</si>
  <si>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</si>
  <si>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</si>
  <si>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</si>
  <si>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</si>
  <si>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</si>
  <si>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</si>
  <si>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</si>
  <si>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</si>
  <si>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</si>
  <si>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</si>
  <si>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</si>
  <si>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</si>
  <si>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</si>
  <si>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</si>
  <si>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</si>
  <si>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</si>
  <si>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</si>
  <si>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</si>
  <si>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</si>
  <si>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</si>
  <si>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</si>
  <si>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</si>
  <si>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</si>
  <si>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</si>
  <si>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</si>
  <si>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</si>
  <si>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</si>
  <si>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</si>
  <si>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</si>
  <si>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</si>
  <si>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</si>
  <si>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</si>
  <si>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</si>
  <si>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</si>
  <si>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</si>
  <si>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</si>
  <si>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</si>
  <si>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</si>
  <si>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</si>
  <si>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</si>
  <si>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</si>
  <si>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</si>
  <si>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</si>
  <si>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</si>
  <si>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</si>
  <si>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</si>
  <si>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</si>
  <si>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</si>
  <si>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</si>
  <si>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</si>
  <si>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</si>
  <si>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</si>
  <si>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</si>
  <si>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</si>
  <si>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</si>
  <si>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</si>
  <si>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</si>
  <si>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</si>
  <si>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</si>
  <si>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</si>
  <si>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</si>
  <si>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</si>
  <si>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</si>
  <si>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</si>
  <si>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</si>
  <si>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</si>
  <si>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</si>
  <si>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</si>
  <si>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</si>
  <si>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</si>
  <si>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</si>
  <si>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</si>
  <si>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</si>
  <si>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</si>
  <si>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</si>
  <si>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</si>
  <si>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</si>
  <si>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</si>
  <si>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</si>
  <si>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</si>
  <si>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</si>
  <si>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</si>
  <si>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</si>
  <si>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</si>
  <si>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</si>
  <si>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</si>
  <si>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</si>
  <si>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</si>
  <si>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</si>
  <si>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</si>
  <si>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</si>
  <si>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</si>
  <si>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</si>
  <si>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</si>
  <si>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</si>
  <si>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</si>
  <si>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</si>
  <si>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</si>
  <si>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</si>
  <si>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</si>
  <si>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</si>
  <si>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</si>
  <si>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</si>
  <si>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</si>
  <si>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</si>
  <si>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</si>
  <si>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</si>
  <si>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</si>
  <si>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</si>
  <si>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</si>
  <si>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</si>
  <si>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</si>
  <si>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</si>
  <si>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</si>
  <si>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</si>
  <si>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</si>
  <si>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</si>
  <si>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</si>
  <si>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</si>
  <si>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</si>
  <si>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</si>
  <si>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</si>
  <si>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</si>
  <si>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</si>
  <si>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</si>
  <si>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</si>
  <si>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</si>
  <si>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</si>
  <si>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</si>
  <si>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</si>
  <si>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</si>
  <si>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</si>
  <si>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</si>
  <si>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</si>
  <si>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</si>
  <si>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</si>
  <si>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</si>
  <si>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</si>
  <si>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</si>
  <si>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</si>
  <si>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</si>
  <si>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</si>
  <si>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</si>
  <si>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</si>
  <si>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</si>
  <si>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</si>
  <si>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</si>
  <si>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</si>
  <si>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</si>
  <si>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</si>
  <si>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</si>
  <si>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</si>
  <si>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</si>
  <si>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</si>
  <si>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</si>
  <si>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</si>
  <si>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</si>
  <si>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</si>
  <si>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</si>
  <si>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</si>
  <si>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</si>
  <si>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</si>
  <si>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</si>
  <si>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</si>
  <si>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</si>
  <si>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</si>
  <si>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</si>
  <si>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</si>
  <si>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</si>
  <si>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</si>
  <si>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</si>
  <si>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</si>
  <si>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</si>
  <si>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</si>
  <si>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</si>
  <si>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</si>
  <si>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</si>
  <si>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</si>
  <si>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</si>
  <si>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</si>
  <si>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</si>
  <si>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</si>
  <si>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</si>
  <si>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</si>
  <si>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</si>
  <si>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</si>
  <si>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</si>
  <si>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</si>
  <si>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</si>
  <si>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</si>
  <si>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</si>
  <si>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</si>
  <si>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</si>
  <si>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</si>
  <si>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</si>
  <si>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</si>
  <si>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</si>
  <si>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</si>
  <si>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</si>
  <si>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</si>
  <si>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</si>
  <si>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</si>
  <si>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</si>
  <si>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</si>
  <si>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</si>
  <si>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</si>
  <si>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</si>
  <si>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</si>
  <si>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</si>
  <si>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</si>
  <si>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</si>
  <si>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</si>
  <si>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</si>
  <si>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</si>
  <si>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</si>
  <si>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</si>
  <si>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</si>
  <si>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</si>
  <si>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</si>
  <si>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</si>
  <si>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</si>
  <si>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</si>
  <si>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</si>
  <si>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</si>
  <si>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</si>
  <si>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</si>
  <si>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</si>
  <si>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</si>
  <si>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</si>
  <si>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</si>
  <si>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</si>
  <si>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</si>
  <si>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</si>
  <si>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</si>
  <si>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</si>
  <si>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</si>
  <si>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</si>
  <si>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</si>
  <si>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</si>
  <si>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</si>
  <si>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</si>
  <si>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</si>
  <si>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</si>
  <si>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</si>
  <si>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</si>
  <si>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</si>
  <si>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</si>
  <si>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</si>
  <si>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</si>
  <si>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</si>
  <si>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</si>
  <si>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</si>
  <si>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</si>
  <si>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</si>
  <si>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</si>
  <si>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</si>
  <si>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</si>
  <si>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</si>
  <si>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</si>
  <si>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</si>
  <si>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</si>
  <si>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</si>
  <si>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</si>
  <si>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</si>
  <si>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</si>
  <si>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</si>
  <si>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</si>
  <si>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</si>
  <si>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</si>
  <si>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</si>
  <si>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</si>
  <si>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</si>
  <si>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</si>
  <si>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</si>
  <si>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</si>
  <si>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</si>
  <si>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</si>
  <si>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</si>
  <si>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</si>
  <si>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</si>
  <si>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</si>
  <si>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</si>
  <si>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</si>
  <si>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</si>
  <si>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</si>
  <si>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</si>
  <si>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</si>
  <si>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</si>
  <si>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</si>
  <si>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</si>
  <si>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</si>
  <si>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</si>
  <si>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</si>
  <si>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</si>
  <si>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</si>
  <si>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</si>
  <si>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</si>
  <si>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</si>
  <si>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</si>
  <si>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</si>
  <si>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</si>
  <si>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</si>
  <si>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</si>
  <si>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</si>
  <si>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</si>
  <si>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</si>
  <si>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</si>
  <si>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</si>
  <si>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</si>
  <si>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</si>
  <si>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</si>
  <si>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</si>
  <si>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</si>
  <si>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</si>
  <si>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</si>
  <si>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</si>
  <si>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</si>
  <si>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</si>
  <si>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</si>
  <si>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</si>
  <si>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</si>
  <si>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</si>
  <si>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</si>
  <si>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</si>
  <si>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</si>
  <si>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</si>
  <si>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</si>
  <si>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</si>
  <si>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</si>
  <si>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</si>
  <si>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</si>
  <si>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</si>
  <si>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</si>
  <si>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</si>
  <si>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</si>
  <si>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</si>
  <si>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</si>
  <si>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</si>
  <si>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</si>
  <si>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</si>
  <si>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</si>
  <si>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</si>
  <si>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</si>
  <si>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</si>
  <si>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</si>
  <si>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</si>
  <si>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</si>
  <si>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</si>
  <si>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</si>
  <si>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</si>
  <si>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</si>
  <si>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</si>
  <si>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</si>
  <si>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</si>
  <si>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</si>
  <si>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</si>
  <si>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</si>
  <si>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</si>
  <si>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</si>
  <si>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</si>
  <si>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</si>
  <si>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</si>
  <si>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</si>
  <si>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</si>
  <si>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</si>
  <si>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</si>
  <si>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</si>
  <si>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</si>
  <si>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</si>
  <si>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</si>
  <si>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</si>
  <si>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</si>
  <si>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</si>
  <si>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</si>
  <si>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</si>
  <si>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</si>
  <si>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</si>
  <si>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</si>
  <si>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</si>
  <si>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</si>
  <si>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</si>
  <si>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</si>
  <si>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</si>
  <si>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</si>
  <si>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</si>
  <si>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</si>
  <si>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</si>
  <si>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</si>
  <si>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</si>
  <si>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</si>
  <si>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</si>
  <si>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</si>
  <si>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</si>
  <si>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</si>
  <si>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</si>
  <si>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</si>
  <si>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</si>
  <si>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</si>
  <si>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</si>
  <si>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</si>
  <si>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</si>
  <si>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</si>
  <si>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</si>
  <si>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</si>
  <si>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</si>
  <si>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</si>
  <si>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</si>
  <si>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</si>
  <si>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</si>
  <si>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</si>
  <si>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</si>
  <si>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</si>
  <si>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</si>
  <si>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</si>
  <si>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</si>
  <si>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</si>
  <si>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</si>
  <si>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</si>
  <si>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</si>
  <si>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</si>
  <si>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</si>
  <si>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</si>
  <si>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</si>
  <si>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</si>
  <si>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</si>
  <si>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</si>
  <si>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</si>
  <si>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</si>
  <si>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</si>
  <si>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</si>
  <si>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</si>
  <si>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</si>
  <si>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</si>
  <si>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</si>
  <si>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</si>
  <si>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</si>
  <si>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</si>
  <si>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</si>
  <si>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</si>
  <si>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</si>
  <si>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</si>
  <si>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</si>
  <si>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</si>
  <si>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</si>
  <si>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</si>
  <si>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</si>
  <si>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</si>
  <si>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</si>
  <si>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</si>
  <si>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</si>
  <si>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</si>
  <si>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</si>
  <si>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</si>
  <si>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</si>
  <si>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</si>
  <si>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</si>
  <si>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</si>
  <si>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</si>
  <si>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</si>
  <si>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</si>
  <si>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</si>
  <si>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</si>
  <si>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</si>
  <si>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</si>
  <si>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</si>
  <si>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</si>
  <si>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</si>
  <si>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</si>
  <si>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</si>
  <si>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</si>
  <si>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</si>
  <si>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</si>
  <si>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</si>
  <si>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</si>
  <si>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</si>
  <si>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</si>
  <si>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</si>
  <si>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</si>
  <si>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</si>
  <si>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</si>
  <si>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</si>
  <si>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</si>
  <si>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</si>
  <si>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</si>
  <si>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</si>
  <si>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</si>
  <si>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</si>
  <si>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</si>
  <si>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</si>
  <si>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</si>
  <si>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</si>
  <si>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</si>
  <si>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</si>
  <si>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</si>
  <si>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</si>
  <si>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</si>
  <si>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</si>
  <si>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</si>
  <si>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</si>
  <si>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</si>
  <si>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</si>
  <si>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</si>
  <si>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</si>
  <si>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</si>
  <si>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</si>
  <si>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</si>
  <si>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</si>
  <si>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</si>
  <si>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</si>
  <si>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</si>
  <si>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</si>
  <si>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</si>
  <si>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</si>
  <si>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</si>
  <si>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</si>
  <si>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</si>
  <si>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</si>
  <si>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</si>
  <si>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</si>
  <si>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</si>
  <si>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</si>
  <si>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</si>
  <si>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</si>
  <si>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</si>
  <si>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</si>
  <si>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</si>
  <si>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</si>
  <si>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</si>
  <si>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</si>
  <si>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</si>
  <si>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</si>
  <si>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</si>
  <si>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</si>
  <si>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</si>
  <si>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</si>
  <si>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</si>
  <si>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</si>
  <si>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</si>
  <si>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</si>
  <si>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</si>
  <si>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</si>
  <si>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</si>
  <si>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</si>
  <si>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</si>
  <si>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</si>
  <si>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</si>
  <si>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</si>
  <si>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</si>
  <si>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</si>
  <si>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</si>
  <si>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</si>
  <si>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</si>
  <si>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</si>
  <si>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</si>
  <si>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</si>
  <si>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</si>
  <si>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</si>
  <si>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</si>
  <si>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</si>
  <si>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</si>
  <si>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</si>
  <si>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</si>
  <si>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</si>
  <si>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</si>
  <si>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</si>
  <si>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</si>
  <si>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</si>
  <si>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</si>
  <si>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</si>
  <si>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</si>
  <si>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</si>
  <si>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</si>
  <si>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</si>
  <si>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</si>
  <si>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</si>
  <si>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</si>
  <si>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</si>
  <si>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</si>
  <si>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</si>
  <si>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</si>
  <si>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</si>
  <si>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</si>
  <si>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</si>
  <si>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</si>
  <si>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</si>
  <si>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</si>
  <si>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</si>
  <si>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</si>
  <si>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</si>
  <si>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</si>
  <si>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</si>
  <si>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</si>
  <si>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</si>
  <si>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</si>
  <si>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</si>
  <si>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</si>
  <si>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</si>
  <si>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</si>
  <si>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</si>
  <si>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</si>
  <si>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</si>
  <si>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</si>
  <si>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</si>
  <si>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</si>
  <si>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</si>
  <si>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</si>
  <si>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</si>
  <si>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</si>
  <si>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</si>
  <si>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</si>
  <si>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</si>
  <si>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</si>
  <si>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</si>
  <si>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</si>
  <si>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</si>
  <si>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</si>
  <si>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</si>
  <si>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</si>
  <si>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</si>
  <si>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</si>
  <si>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</si>
  <si>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</si>
  <si>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</si>
  <si>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</si>
  <si>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</si>
  <si>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</si>
  <si>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</si>
  <si>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</si>
  <si>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</si>
  <si>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</si>
  <si>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</si>
  <si>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</si>
  <si>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</si>
  <si>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</si>
  <si>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</si>
  <si>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</si>
  <si>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</si>
  <si>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</si>
  <si>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</si>
  <si>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</si>
  <si>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</si>
  <si>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</si>
  <si>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</si>
  <si>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</si>
  <si>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</si>
  <si>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</si>
  <si>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</si>
  <si>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</si>
  <si>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</si>
  <si>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</si>
  <si>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</si>
  <si>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</si>
  <si>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</si>
  <si>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</si>
  <si>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</si>
  <si>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</si>
  <si>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</si>
  <si>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</si>
  <si>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</si>
  <si>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</si>
  <si>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</si>
  <si>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</si>
  <si>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</si>
  <si>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</si>
  <si>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</si>
  <si>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</si>
  <si>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</si>
  <si>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</si>
  <si>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</si>
  <si>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</si>
  <si>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</si>
  <si>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</si>
  <si>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</si>
  <si>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</si>
  <si>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</si>
  <si>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</si>
  <si>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</si>
  <si>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</si>
  <si>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</si>
  <si>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</si>
  <si>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</si>
  <si>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</si>
  <si>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</si>
  <si>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</si>
  <si>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</si>
  <si>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</si>
  <si>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</si>
  <si>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</si>
  <si>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</si>
  <si>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</si>
  <si>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</si>
  <si>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</si>
  <si>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</si>
  <si>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</si>
  <si>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</si>
  <si>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</si>
  <si>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</si>
  <si>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</si>
  <si>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</si>
  <si>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</si>
  <si>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</si>
  <si>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</si>
  <si>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</si>
  <si>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</si>
  <si>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</si>
  <si>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</si>
  <si>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</si>
  <si>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</si>
  <si>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</si>
  <si>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</si>
  <si>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</si>
  <si>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</si>
  <si>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</si>
  <si>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</si>
  <si>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</si>
  <si>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</si>
  <si>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</si>
  <si>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</si>
  <si>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</si>
  <si>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</si>
  <si>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</si>
  <si>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</si>
  <si>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</si>
  <si>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</si>
  <si>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</si>
  <si>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</si>
  <si>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</si>
  <si>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</si>
  <si>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</si>
  <si>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</si>
  <si>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</si>
  <si>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</si>
  <si>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</si>
  <si>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</si>
  <si>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</si>
  <si>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</si>
  <si>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</si>
  <si>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</si>
  <si>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</si>
  <si>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</si>
  <si>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</si>
  <si>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</si>
  <si>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</si>
  <si>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</si>
  <si>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</si>
  <si>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</si>
  <si>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</si>
  <si>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</si>
  <si>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</si>
  <si>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</si>
  <si>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</si>
  <si>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</si>
  <si>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</si>
  <si>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</si>
  <si>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</si>
  <si>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</si>
  <si>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</si>
  <si>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</si>
  <si>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</si>
  <si>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</si>
  <si>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</si>
  <si>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</si>
  <si>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</si>
  <si>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</si>
  <si>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</si>
  <si>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</si>
  <si>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</si>
  <si>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</si>
  <si>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</si>
  <si>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</si>
  <si>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</si>
  <si>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</si>
  <si>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</si>
  <si>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</si>
  <si>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</si>
  <si>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</si>
  <si>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</si>
  <si>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</si>
  <si>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</si>
  <si>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</si>
  <si>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</si>
  <si>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</si>
  <si>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</si>
  <si>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</si>
  <si>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</si>
  <si>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</si>
  <si>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</si>
  <si>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</si>
  <si>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</si>
  <si>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</si>
  <si>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</si>
  <si>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</si>
  <si>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</si>
  <si>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</si>
  <si>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</si>
  <si>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</si>
  <si>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</si>
  <si>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</si>
  <si>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</si>
  <si>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</si>
  <si>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</si>
  <si>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</si>
  <si>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</si>
  <si>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</si>
  <si>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</si>
  <si>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</si>
  <si>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</si>
  <si>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</si>
  <si>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</si>
  <si>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</si>
  <si>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</si>
  <si>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</si>
  <si>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</si>
  <si>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</si>
  <si>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</si>
  <si>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</si>
  <si>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</si>
  <si>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</si>
  <si>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</si>
  <si>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</si>
  <si>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</si>
  <si>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</si>
  <si>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</si>
  <si>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</si>
  <si>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</si>
  <si>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</si>
  <si>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</si>
  <si>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</si>
  <si>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</si>
  <si>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</si>
  <si>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</si>
  <si>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</si>
  <si>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</si>
  <si>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</si>
  <si>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</si>
  <si>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</si>
  <si>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</si>
  <si>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</si>
  <si>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</si>
  <si>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</si>
  <si>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</si>
  <si>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</si>
  <si>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</si>
  <si>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</si>
  <si>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</si>
  <si>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</si>
  <si>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</si>
  <si>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</si>
  <si>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</si>
  <si>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</si>
  <si>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</si>
  <si>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</si>
  <si>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</si>
  <si>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</si>
  <si>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</si>
  <si>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</si>
  <si>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</si>
  <si>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</si>
  <si>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</si>
  <si>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</si>
  <si>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</si>
  <si>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</si>
  <si>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</si>
  <si>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</si>
  <si>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</si>
  <si>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</si>
  <si>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</si>
  <si>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</si>
  <si>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</si>
  <si>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</si>
  <si>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</si>
  <si>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</si>
  <si>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</si>
  <si>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</si>
  <si>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</si>
  <si>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</si>
  <si>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</si>
  <si>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</si>
  <si>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</si>
  <si>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</si>
  <si>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</si>
  <si>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</si>
  <si>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</si>
  <si>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</si>
  <si>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</si>
  <si>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</si>
  <si>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</si>
  <si>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</si>
  <si>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</si>
  <si>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</si>
  <si>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</si>
  <si>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</si>
  <si>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</si>
  <si>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</si>
  <si>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</si>
  <si>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</si>
  <si>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</si>
  <si>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</si>
  <si>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</si>
  <si>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</si>
  <si>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</si>
  <si>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</si>
  <si>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</si>
  <si>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</si>
  <si>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</si>
  <si>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</si>
  <si>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</si>
  <si>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</si>
  <si>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</si>
  <si>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</si>
  <si>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</si>
  <si>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</si>
  <si>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</si>
  <si>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</si>
  <si>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</si>
  <si>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</si>
  <si>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</si>
  <si>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</si>
  <si>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</si>
  <si>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</si>
  <si>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</si>
  <si>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</si>
  <si>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</si>
  <si>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</si>
  <si>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</si>
  <si>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</si>
  <si>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</si>
  <si>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</si>
  <si>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</si>
  <si>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</si>
  <si>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</si>
  <si>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</si>
  <si>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</si>
  <si>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</si>
  <si>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</si>
  <si>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</si>
  <si>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</si>
  <si>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</si>
  <si>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</si>
  <si>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</si>
  <si>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</si>
  <si>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</si>
  <si>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</si>
  <si>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</si>
  <si>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</si>
  <si>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</si>
  <si>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</si>
  <si>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</si>
  <si>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</si>
  <si>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</si>
  <si>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</si>
  <si>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</si>
  <si>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</si>
  <si>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</si>
  <si>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</si>
  <si>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</si>
  <si>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</si>
  <si>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</si>
  <si>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</si>
  <si>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</si>
  <si>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</si>
  <si>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</si>
  <si>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</si>
  <si>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</si>
  <si>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</si>
  <si>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</si>
  <si>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</si>
  <si>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</si>
  <si>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</si>
  <si>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</si>
  <si>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</si>
  <si>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</si>
  <si>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</si>
  <si>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</si>
  <si>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</si>
  <si>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</si>
  <si>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</si>
  <si>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</si>
  <si>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</si>
  <si>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</si>
  <si>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</si>
  <si>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</si>
  <si>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</si>
  <si>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</si>
  <si>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</si>
  <si>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</si>
  <si>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</si>
  <si>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</si>
  <si>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</si>
  <si>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</si>
  <si>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</si>
  <si>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</si>
  <si>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</si>
  <si>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</si>
  <si>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</si>
  <si>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</si>
  <si>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</si>
  <si>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</si>
  <si>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</si>
  <si>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</si>
  <si>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</si>
  <si>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</si>
  <si>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</si>
  <si>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</si>
  <si>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</si>
  <si>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</si>
  <si>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</si>
  <si>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</si>
  <si>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</si>
  <si>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</si>
  <si>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</si>
  <si>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</si>
  <si>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</si>
  <si>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</si>
  <si>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</si>
  <si>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</si>
  <si>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</si>
  <si>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</si>
  <si>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</si>
  <si>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</si>
  <si>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</si>
  <si>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</si>
  <si>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</si>
  <si>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</si>
  <si>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</si>
  <si>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</si>
  <si>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</si>
  <si>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</si>
  <si>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</si>
  <si>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</si>
  <si>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</si>
  <si>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</si>
  <si>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</si>
  <si>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</si>
  <si>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</si>
  <si>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</si>
  <si>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</si>
  <si>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</si>
  <si>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</si>
  <si>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</si>
  <si>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</si>
  <si>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</si>
  <si>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</si>
  <si>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</si>
  <si>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</si>
  <si>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</si>
  <si>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</si>
  <si>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</si>
  <si>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</si>
  <si>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</si>
  <si>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</si>
  <si>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</si>
  <si>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</si>
  <si>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</si>
  <si>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</si>
  <si>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</si>
  <si>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</si>
  <si>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</si>
  <si>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</si>
  <si>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</si>
  <si>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</si>
  <si>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</si>
  <si>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</si>
  <si>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</si>
  <si>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</si>
  <si>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</si>
  <si>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</si>
  <si>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</si>
  <si>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</si>
  <si>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</si>
  <si>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</si>
  <si>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</si>
  <si>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</si>
  <si>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</si>
  <si>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</si>
  <si>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</si>
  <si>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</si>
  <si>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</si>
  <si>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</si>
  <si>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</si>
  <si>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</si>
  <si>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</si>
  <si>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</si>
  <si>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</si>
  <si>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</si>
  <si>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</si>
  <si>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</si>
  <si>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</si>
  <si>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</si>
  <si>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</si>
  <si>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</si>
  <si>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</si>
  <si>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</si>
  <si>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</si>
  <si>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</si>
  <si>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</si>
  <si>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</si>
  <si>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</si>
  <si>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</si>
  <si>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</si>
  <si>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</si>
  <si>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</si>
  <si>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</si>
  <si>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</si>
  <si>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</si>
  <si>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</si>
  <si>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</si>
  <si>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</si>
  <si>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</si>
  <si>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</si>
  <si>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</si>
  <si>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</si>
  <si>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</si>
  <si>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</si>
  <si>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</si>
  <si>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</si>
  <si>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</si>
  <si>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</si>
  <si>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</si>
  <si>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</si>
  <si>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</si>
  <si>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</si>
  <si>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</si>
  <si>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</si>
  <si>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</si>
  <si>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</si>
  <si>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</si>
  <si>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</si>
  <si>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</si>
  <si>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</si>
  <si>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</si>
  <si>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</si>
  <si>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</si>
  <si>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</si>
  <si>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</si>
  <si>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</si>
  <si>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</si>
  <si>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</si>
  <si>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</si>
  <si>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</si>
  <si>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</si>
  <si>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</si>
  <si>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</si>
  <si>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</si>
  <si>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</si>
  <si>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</si>
  <si>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</si>
  <si>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</si>
  <si>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</si>
  <si>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</si>
  <si>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</si>
  <si>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</si>
  <si>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</si>
  <si>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</si>
  <si>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</si>
  <si>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</si>
  <si>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</si>
  <si>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</si>
  <si>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</si>
  <si>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</si>
  <si>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</si>
  <si>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</si>
  <si>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</si>
  <si>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</si>
  <si>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</si>
  <si>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</si>
  <si>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</si>
  <si>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</si>
  <si>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</si>
  <si>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</si>
  <si>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</si>
  <si>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</si>
  <si>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</si>
  <si>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</si>
  <si>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</si>
  <si>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</si>
  <si>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</si>
  <si>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</si>
  <si>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</si>
  <si>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</si>
  <si>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</si>
  <si>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</si>
  <si>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</si>
  <si>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</si>
  <si>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</si>
  <si>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</si>
  <si>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</si>
  <si>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</si>
  <si>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</si>
  <si>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</si>
  <si>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</si>
  <si>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</si>
  <si>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</si>
  <si>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</si>
  <si>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</si>
  <si>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</si>
  <si>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</si>
  <si>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</si>
  <si>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</si>
  <si>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</si>
  <si>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</si>
  <si>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</si>
  <si>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</si>
  <si>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</si>
  <si>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</si>
  <si>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</si>
  <si>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</si>
  <si>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</si>
  <si>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</si>
  <si>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</si>
  <si>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</si>
  <si>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</si>
  <si>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</si>
  <si>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</si>
  <si>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</si>
  <si>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</si>
  <si>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</si>
  <si>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</si>
  <si>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</si>
  <si>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</si>
  <si>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</si>
  <si>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</si>
  <si>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</si>
  <si>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</si>
  <si>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</si>
  <si>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</si>
  <si>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</si>
  <si>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</si>
  <si>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</si>
  <si>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</si>
  <si>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</si>
  <si>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</si>
  <si>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</si>
  <si>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</si>
  <si>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</si>
  <si>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</si>
  <si>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</si>
  <si>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</si>
  <si>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</si>
  <si>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</si>
  <si>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</si>
  <si>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</si>
  <si>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</si>
  <si>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</si>
  <si>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</si>
  <si>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</si>
  <si>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</si>
  <si>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</si>
  <si>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</si>
  <si>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</si>
  <si>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</si>
  <si>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</si>
  <si>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</si>
  <si>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</si>
  <si>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</si>
  <si>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</si>
  <si>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</si>
  <si>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</si>
  <si>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</si>
  <si>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</si>
  <si>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</si>
  <si>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</si>
  <si>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</si>
  <si>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</si>
  <si>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</si>
  <si>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</si>
  <si>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</si>
  <si>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</si>
  <si>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</si>
  <si>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</si>
  <si>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</si>
  <si>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</si>
  <si>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</si>
  <si>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</si>
  <si>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</si>
  <si>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</si>
  <si>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</si>
  <si>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</si>
  <si>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</si>
  <si>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</si>
  <si>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</si>
  <si>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</si>
  <si>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</si>
  <si>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</si>
  <si>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</si>
  <si>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</si>
  <si>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</si>
  <si>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</si>
  <si>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</si>
  <si>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</si>
  <si>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</si>
  <si>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</si>
  <si>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</si>
  <si>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</si>
  <si>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</si>
  <si>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</si>
  <si>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</si>
  <si>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</si>
  <si>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</si>
  <si>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</si>
  <si>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</si>
  <si>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</si>
  <si>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</si>
  <si>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</si>
  <si>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</si>
  <si>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</si>
  <si>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</si>
  <si>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</si>
  <si>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</si>
  <si>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</si>
  <si>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</si>
  <si>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</si>
  <si>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</si>
  <si>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</si>
  <si>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</si>
  <si>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</si>
  <si>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</si>
  <si>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</si>
  <si>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</si>
  <si>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</si>
  <si>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</si>
  <si>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</si>
  <si>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</si>
  <si>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</si>
  <si>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</si>
  <si>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</si>
  <si>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</si>
  <si>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</si>
  <si>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</si>
  <si>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</si>
  <si>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</si>
  <si>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</si>
  <si>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</si>
  <si>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</si>
  <si>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</si>
  <si>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</si>
  <si>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</si>
  <si>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</si>
  <si>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</si>
  <si>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</si>
  <si>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</si>
  <si>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</si>
  <si>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</si>
  <si>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</si>
  <si>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</si>
  <si>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</si>
  <si>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</si>
  <si>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</si>
  <si>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</si>
  <si>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</si>
  <si>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</si>
  <si>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</si>
  <si>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</si>
  <si>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</si>
  <si>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</si>
  <si>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</si>
  <si>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</si>
  <si>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</si>
  <si>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</si>
  <si>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</si>
  <si>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</si>
  <si>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</si>
  <si>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</si>
  <si>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</si>
  <si>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</si>
  <si>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</si>
  <si>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</si>
  <si>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</si>
  <si>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</si>
  <si>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</si>
  <si>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</si>
  <si>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</si>
  <si>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</si>
  <si>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</si>
  <si>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</si>
  <si>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</si>
  <si>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</si>
  <si>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</si>
  <si>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</si>
  <si>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</si>
  <si>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</si>
  <si>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</si>
  <si>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</si>
  <si>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</si>
  <si>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</si>
  <si>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</si>
  <si>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</si>
  <si>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</si>
  <si>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</si>
  <si>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</si>
  <si>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</si>
  <si>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</si>
  <si>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</si>
  <si>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</si>
  <si>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</si>
  <si>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</si>
  <si>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</si>
  <si>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</si>
  <si>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</si>
  <si>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</si>
  <si>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</si>
  <si>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</si>
  <si>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</si>
  <si>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</si>
  <si>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</si>
  <si>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</si>
  <si>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</si>
  <si>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</si>
  <si>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</si>
  <si>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</si>
  <si>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</si>
  <si>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</si>
  <si>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</si>
  <si>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</si>
  <si>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</si>
  <si>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</si>
  <si>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</si>
  <si>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</si>
  <si>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</si>
  <si>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</si>
  <si>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</si>
  <si>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</si>
  <si>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</si>
  <si>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</si>
  <si>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</si>
  <si>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</si>
  <si>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</si>
  <si>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</si>
  <si>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</si>
  <si>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</si>
  <si>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</si>
  <si>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</si>
  <si>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</si>
  <si>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</si>
  <si>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</si>
  <si>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</si>
  <si>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</si>
  <si>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</si>
  <si>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</si>
  <si>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</si>
  <si>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</si>
  <si>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</si>
  <si>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</si>
  <si>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</si>
  <si>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</si>
  <si>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</si>
  <si>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</si>
  <si>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</si>
  <si>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</si>
  <si>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</si>
  <si>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</si>
  <si>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</si>
  <si>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</si>
  <si>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</si>
  <si>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</si>
  <si>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</si>
  <si>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</si>
  <si>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</si>
  <si>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</si>
  <si>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</si>
  <si>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</si>
  <si>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</si>
  <si>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</si>
  <si>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</si>
  <si>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</si>
  <si>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</si>
  <si>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</si>
  <si>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</si>
  <si>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</si>
  <si>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</si>
  <si>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</si>
  <si>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</si>
  <si>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</si>
  <si>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</si>
  <si>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</si>
  <si>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</si>
  <si>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</si>
  <si>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</si>
  <si>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</si>
  <si>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</si>
  <si>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</si>
  <si>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</si>
  <si>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</si>
  <si>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</si>
  <si>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</si>
  <si>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</si>
  <si>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</si>
  <si>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</si>
  <si>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</si>
  <si>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</si>
  <si>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</si>
  <si>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</si>
  <si>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</si>
  <si>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</si>
  <si>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</si>
  <si>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</si>
  <si>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</si>
  <si>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</si>
  <si>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</si>
  <si>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</si>
  <si>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</si>
  <si>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</si>
  <si>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</si>
  <si>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</si>
  <si>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</si>
  <si>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</si>
  <si>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</si>
  <si>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</si>
  <si>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</si>
  <si>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</si>
  <si>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</si>
  <si>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</si>
  <si>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</si>
  <si>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</si>
  <si>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</si>
  <si>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</si>
  <si>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</si>
  <si>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</si>
  <si>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</si>
  <si>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</si>
  <si>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</si>
  <si>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</si>
  <si>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</si>
  <si>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</si>
  <si>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</si>
  <si>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</si>
  <si>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</si>
  <si>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</si>
  <si>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</si>
  <si>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</si>
  <si>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</si>
  <si>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</si>
  <si>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</si>
  <si>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</si>
  <si>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</si>
  <si>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</si>
  <si>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</si>
  <si>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</si>
  <si>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</si>
  <si>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</si>
  <si>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</si>
  <si>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</si>
  <si>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</si>
  <si>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</si>
  <si>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</si>
  <si>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</si>
  <si>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</si>
  <si>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</si>
  <si>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</si>
  <si>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</si>
  <si>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</si>
  <si>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</si>
  <si>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</si>
  <si>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</si>
  <si>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</si>
  <si>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</si>
  <si>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</si>
  <si>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</si>
  <si>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</si>
  <si>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</si>
  <si>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</si>
  <si>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</si>
  <si>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</si>
  <si>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</si>
  <si>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</si>
  <si>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</si>
  <si>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</si>
  <si>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</si>
  <si>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</si>
  <si>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</si>
  <si>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</si>
  <si>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</si>
  <si>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</si>
  <si>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</si>
  <si>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</si>
  <si>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</si>
  <si>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</si>
  <si>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</si>
  <si>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</si>
  <si>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</si>
  <si>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</si>
  <si>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</si>
  <si>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</si>
  <si>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</si>
  <si>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</si>
  <si>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</si>
  <si>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</si>
  <si>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</si>
  <si>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</si>
  <si>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</si>
  <si>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</si>
  <si>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</si>
  <si>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</si>
  <si>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</si>
  <si>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</si>
  <si>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</si>
  <si>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</si>
  <si>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</si>
  <si>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</si>
  <si>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</si>
  <si>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</si>
  <si>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</si>
  <si>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</si>
  <si>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</si>
  <si>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</si>
  <si>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</si>
  <si>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</si>
  <si>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</si>
  <si>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</si>
  <si>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</si>
  <si>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</si>
  <si>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</si>
  <si>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</si>
  <si>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</si>
  <si>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</si>
  <si>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</si>
  <si>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</si>
  <si>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</si>
  <si>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</si>
  <si>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</si>
  <si>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</si>
  <si>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</si>
  <si>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</si>
  <si>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</si>
  <si>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</si>
  <si>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</si>
  <si>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</si>
  <si>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</si>
  <si>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</si>
  <si>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</si>
  <si>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</si>
  <si>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</si>
  <si>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</si>
  <si>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</si>
  <si>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</si>
  <si>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</si>
  <si>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</si>
  <si>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</si>
  <si>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</si>
  <si>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</si>
  <si>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</si>
  <si>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</si>
  <si>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</si>
  <si>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</si>
  <si>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</si>
  <si>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</si>
  <si>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</si>
  <si>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</si>
  <si>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</si>
  <si>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</si>
  <si>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</si>
  <si>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</si>
  <si>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</si>
  <si>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</si>
  <si>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</si>
  <si>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</si>
  <si>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</si>
  <si>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</si>
  <si>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</si>
  <si>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</si>
  <si>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</si>
  <si>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</si>
  <si>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</si>
  <si>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</si>
  <si>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</si>
  <si>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</si>
  <si>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</si>
  <si>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</si>
  <si>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</si>
  <si>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</si>
  <si>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</si>
  <si>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</si>
  <si>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</si>
  <si>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</si>
  <si>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</si>
  <si>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</si>
  <si>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</si>
  <si>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</si>
  <si>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</si>
  <si>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</si>
  <si>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</si>
  <si>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</si>
  <si>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</si>
  <si>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</si>
  <si>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</si>
  <si>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</si>
  <si>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</si>
  <si>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</si>
  <si>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</si>
  <si>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</si>
  <si>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</si>
  <si>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</si>
  <si>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</si>
  <si>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</si>
  <si>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</si>
  <si>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</si>
  <si>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</si>
  <si>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</si>
  <si>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</si>
  <si>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</si>
  <si>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</si>
  <si>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</si>
  <si>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</si>
  <si>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</si>
  <si>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</si>
  <si>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</si>
  <si>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</si>
  <si>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</si>
  <si>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</si>
  <si>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</si>
  <si>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</si>
  <si>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</si>
  <si>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</si>
  <si>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</si>
  <si>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</si>
  <si>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</si>
  <si>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</si>
  <si>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</si>
  <si>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</si>
  <si>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</si>
  <si>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</si>
  <si>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</si>
  <si>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</si>
  <si>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</si>
  <si>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</si>
  <si>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</si>
  <si>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</si>
  <si>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</si>
  <si>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</si>
  <si>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</si>
  <si>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</si>
  <si>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</si>
  <si>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</si>
  <si>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</si>
  <si>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</si>
  <si>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</si>
  <si>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</si>
  <si>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</si>
  <si>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</si>
  <si>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</si>
  <si>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</si>
  <si>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</si>
  <si>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</si>
  <si>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</si>
  <si>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</si>
  <si>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</si>
  <si>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</si>
  <si>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</si>
  <si>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</si>
  <si>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</si>
  <si>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</si>
  <si>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</si>
  <si>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</si>
  <si>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</si>
  <si>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</si>
  <si>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</si>
  <si>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</si>
  <si>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</si>
  <si>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</si>
  <si>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</si>
  <si>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</si>
  <si>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</si>
  <si>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</si>
  <si>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</si>
  <si>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</si>
  <si>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</si>
  <si>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</si>
  <si>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</si>
  <si>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</si>
  <si>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</si>
  <si>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</si>
  <si>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</si>
  <si>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</si>
  <si>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</si>
  <si>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</si>
  <si>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</si>
  <si>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</si>
  <si>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</si>
  <si>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</si>
  <si>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</si>
  <si>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</si>
  <si>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</si>
  <si>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</si>
  <si>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</si>
  <si>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</si>
  <si>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</si>
  <si>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</si>
  <si>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</si>
  <si>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</si>
  <si>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</si>
  <si>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</si>
  <si>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</si>
  <si>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</si>
  <si>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</si>
  <si>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</si>
  <si>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</si>
  <si>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</si>
  <si>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</si>
  <si>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</si>
  <si>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</si>
  <si>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</si>
  <si>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</si>
  <si>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</si>
  <si>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</si>
  <si>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</si>
  <si>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</si>
  <si>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</si>
  <si>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</si>
  <si>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</si>
  <si>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</si>
  <si>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</si>
  <si>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</si>
  <si>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</si>
  <si>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</si>
  <si>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</si>
  <si>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</si>
  <si>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</si>
  <si>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</si>
  <si>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</si>
  <si>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</si>
  <si>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</si>
  <si>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</si>
  <si>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</si>
  <si>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</si>
  <si>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</si>
  <si>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</si>
  <si>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</si>
  <si>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</si>
  <si>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</si>
  <si>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</si>
  <si>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</si>
  <si>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</si>
  <si>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</si>
  <si>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</si>
  <si>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</si>
  <si>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</si>
  <si>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</si>
  <si>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</si>
  <si>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</si>
  <si>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</si>
  <si>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</si>
  <si>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</si>
  <si>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</si>
  <si>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</si>
  <si>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</si>
  <si>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</si>
  <si>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</si>
  <si>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</si>
  <si>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</si>
  <si>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</si>
  <si>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</si>
  <si>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</si>
  <si>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</si>
  <si>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</si>
  <si>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</si>
  <si>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</si>
  <si>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</si>
  <si>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</si>
  <si>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</si>
  <si>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</si>
  <si>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</si>
  <si>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</si>
  <si>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</si>
  <si>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</si>
  <si>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</si>
  <si>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</si>
  <si>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</si>
  <si>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</si>
  <si>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</si>
  <si>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</si>
  <si>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</si>
  <si>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</si>
  <si>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</si>
  <si>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</si>
  <si>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</si>
  <si>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</si>
  <si>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</si>
  <si>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</si>
  <si>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</si>
  <si>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</si>
  <si>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</si>
  <si>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</si>
  <si>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</si>
  <si>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</si>
  <si>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</si>
  <si>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</si>
  <si>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</si>
  <si>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</si>
  <si>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</si>
  <si>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</si>
  <si>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</si>
  <si>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</si>
  <si>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</si>
  <si>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</si>
  <si>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</si>
  <si>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</si>
  <si>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</si>
  <si>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</si>
  <si>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</si>
  <si>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</si>
  <si>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</si>
  <si>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</si>
  <si>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</si>
  <si>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</si>
  <si>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</si>
  <si>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</si>
  <si>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</si>
  <si>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</si>
  <si>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</si>
  <si>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</si>
  <si>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</si>
  <si>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</si>
  <si>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</si>
  <si>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</si>
  <si>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</si>
  <si>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</si>
  <si>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</si>
  <si>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</si>
  <si>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</si>
  <si>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</si>
  <si>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</si>
  <si>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</si>
  <si>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</si>
  <si>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</si>
  <si>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</si>
  <si>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</si>
  <si>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</si>
  <si>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</si>
  <si>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</si>
  <si>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</si>
  <si>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</si>
  <si>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</si>
  <si>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</si>
  <si>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</si>
  <si>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</si>
  <si>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</si>
  <si>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</si>
  <si>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</si>
  <si>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</si>
  <si>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</si>
  <si>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</si>
  <si>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</si>
  <si>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</si>
  <si>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</si>
  <si>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</si>
  <si>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</si>
  <si>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</si>
  <si>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</si>
  <si>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</si>
  <si>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</si>
  <si>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</si>
  <si>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</si>
  <si>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</si>
  <si>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</si>
  <si>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</si>
  <si>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</si>
  <si>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</si>
  <si>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</si>
  <si>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</si>
  <si>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</si>
  <si>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</si>
  <si>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</si>
  <si>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</si>
  <si>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</si>
  <si>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</si>
  <si>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</si>
  <si>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</si>
  <si>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</si>
  <si>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</si>
  <si>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</si>
  <si>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</si>
  <si>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</si>
  <si>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</si>
  <si>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</si>
  <si>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</si>
  <si>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</si>
  <si>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</si>
  <si>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</si>
  <si>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</si>
  <si>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</si>
  <si>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</si>
  <si>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</si>
  <si>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</si>
  <si>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</si>
  <si>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</si>
  <si>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</si>
  <si>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</si>
  <si>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</si>
  <si>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</si>
  <si>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</si>
  <si>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</si>
  <si>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</si>
  <si>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</si>
  <si>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</si>
  <si>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</si>
  <si>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</si>
  <si>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</si>
  <si>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</si>
  <si>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</si>
  <si>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</si>
  <si>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</si>
  <si>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</si>
  <si>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</si>
  <si>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</si>
  <si>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</si>
  <si>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</si>
  <si>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</si>
  <si>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</si>
  <si>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</si>
  <si>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</si>
  <si>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</si>
  <si>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</si>
  <si>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</si>
  <si>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</si>
  <si>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</si>
  <si>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</si>
  <si>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</si>
  <si>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</si>
  <si>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</si>
  <si>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</si>
  <si>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</si>
  <si>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</si>
  <si>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</si>
  <si>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</si>
  <si>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</si>
  <si>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</si>
  <si>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</si>
  <si>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</si>
  <si>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</si>
  <si>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</si>
  <si>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</si>
  <si>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</si>
  <si>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</si>
  <si>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</si>
  <si>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</si>
  <si>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</si>
  <si>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</si>
  <si>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</si>
  <si>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</si>
  <si>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</si>
  <si>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</si>
  <si>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</si>
  <si>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</si>
  <si>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</si>
  <si>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</si>
  <si>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</si>
  <si>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</si>
  <si>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</si>
  <si>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</si>
  <si>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</si>
  <si>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</si>
  <si>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</si>
  <si>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</si>
  <si>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</si>
  <si>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</si>
  <si>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</si>
  <si>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</si>
  <si>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</si>
  <si>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</si>
  <si>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</si>
  <si>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</si>
  <si>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</si>
  <si>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</si>
  <si>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</si>
  <si>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</si>
  <si>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</si>
  <si>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</si>
  <si>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</si>
  <si>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</si>
  <si>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</si>
  <si>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</si>
  <si>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</si>
  <si>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</si>
  <si>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</si>
  <si>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</si>
  <si>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</si>
  <si>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</si>
  <si>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</si>
  <si>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</si>
  <si>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</si>
  <si>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</si>
  <si>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</si>
  <si>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</si>
  <si>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</si>
  <si>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</si>
  <si>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</si>
  <si>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</si>
  <si>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</si>
  <si>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</si>
  <si>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</si>
  <si>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</si>
  <si>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</si>
  <si>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</si>
  <si>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</si>
  <si>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</si>
  <si>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</si>
  <si>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</si>
  <si>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</si>
  <si>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</si>
  <si>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</si>
  <si>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</si>
  <si>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</si>
  <si>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</si>
  <si>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</si>
  <si>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</si>
  <si>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</si>
  <si>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</si>
  <si>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</si>
  <si>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</si>
  <si>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</si>
  <si>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</si>
  <si>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</si>
  <si>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</si>
  <si>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</si>
  <si>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</si>
  <si>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</si>
  <si>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</si>
  <si>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</si>
  <si>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</si>
  <si>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</si>
  <si>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</si>
  <si>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</si>
  <si>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</si>
  <si>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</si>
  <si>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</si>
  <si>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</si>
  <si>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</si>
  <si>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</si>
  <si>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</si>
  <si>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</si>
  <si>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</si>
  <si>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</si>
  <si>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</si>
  <si>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</si>
  <si>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</si>
  <si>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</si>
  <si>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</si>
  <si>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</si>
  <si>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</si>
  <si>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</si>
  <si>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</si>
  <si>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</si>
  <si>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</si>
  <si>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</si>
  <si>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</si>
  <si>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</si>
  <si>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</si>
  <si>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</si>
  <si>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</si>
  <si>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</si>
  <si>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</si>
  <si>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</si>
  <si>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</si>
  <si>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</si>
  <si>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</si>
  <si>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</si>
  <si>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</si>
  <si>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</si>
  <si>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</si>
  <si>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</si>
  <si>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</si>
  <si>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</si>
  <si>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</si>
  <si>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</si>
  <si>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</si>
  <si>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</si>
  <si>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</si>
  <si>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</si>
  <si>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</si>
  <si>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</si>
  <si>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</si>
  <si>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</si>
  <si>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</si>
  <si>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</si>
  <si>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</si>
  <si>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</si>
  <si>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</si>
  <si>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</si>
  <si>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</si>
  <si>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</si>
  <si>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</si>
  <si>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</si>
  <si>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</si>
  <si>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</si>
  <si>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</si>
  <si>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</si>
  <si>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</si>
  <si>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</si>
  <si>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</si>
  <si>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</si>
  <si>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</si>
  <si>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</si>
  <si>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</si>
  <si>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</si>
  <si>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</si>
  <si>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</si>
  <si>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</si>
  <si>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</si>
  <si>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</si>
  <si>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</si>
  <si>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</si>
  <si>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</si>
  <si>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</si>
  <si>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</si>
  <si>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</si>
  <si>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</si>
  <si>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</si>
  <si>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</si>
  <si>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</si>
  <si>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</si>
  <si>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</si>
  <si>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</si>
  <si>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</si>
  <si>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</si>
  <si>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</si>
  <si>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</si>
  <si>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</si>
  <si>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</si>
  <si>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</si>
  <si>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</si>
  <si>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</si>
  <si>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</si>
  <si>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</si>
  <si>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</si>
  <si>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</si>
  <si>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</si>
  <si>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</si>
  <si>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</si>
  <si>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</si>
  <si>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</si>
  <si>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</si>
  <si>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</si>
  <si>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</si>
  <si>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</si>
  <si>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</si>
  <si>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</si>
  <si>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</si>
  <si>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</si>
  <si>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</si>
  <si>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</si>
  <si>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</si>
  <si>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</si>
  <si>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</si>
  <si>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</si>
  <si>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</si>
  <si>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</si>
  <si>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</si>
  <si>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</si>
  <si>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</si>
  <si>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</si>
  <si>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</si>
  <si>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</si>
  <si>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</si>
  <si>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</si>
  <si>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</si>
  <si>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</si>
  <si>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</si>
  <si>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</si>
  <si>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</si>
  <si>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</si>
  <si>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</si>
  <si>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</si>
  <si>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</si>
  <si>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</si>
  <si>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</si>
  <si>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</si>
  <si>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</si>
  <si>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</si>
  <si>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</si>
  <si>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</si>
  <si>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</si>
  <si>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</si>
  <si>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</si>
  <si>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</si>
  <si>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</si>
  <si>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</si>
  <si>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</si>
  <si>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</si>
  <si>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</si>
  <si>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</si>
  <si>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</si>
  <si>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</si>
  <si>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</si>
  <si>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</si>
  <si>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</si>
  <si>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</si>
  <si>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</si>
  <si>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</si>
  <si>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</si>
  <si>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</si>
  <si>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</si>
  <si>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</si>
  <si>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</si>
  <si>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</si>
  <si>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</si>
  <si>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</si>
  <si>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</si>
  <si>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</si>
  <si>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</si>
  <si>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</si>
  <si>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</si>
  <si>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</si>
  <si>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</si>
  <si>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</si>
  <si>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</si>
  <si>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</si>
  <si>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</si>
  <si>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</si>
  <si>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</si>
  <si>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</si>
  <si>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</si>
  <si>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</si>
  <si>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</si>
  <si>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</si>
  <si>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</si>
  <si>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</si>
  <si>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</si>
  <si>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</si>
  <si>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</si>
  <si>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</si>
  <si>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</si>
  <si>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</si>
  <si>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</si>
  <si>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</si>
  <si>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</si>
  <si>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</si>
  <si>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</si>
  <si>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</si>
  <si>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</si>
  <si>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</si>
  <si>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</si>
  <si>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</si>
  <si>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</si>
  <si>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</si>
  <si>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</si>
  <si>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</si>
  <si>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</si>
  <si>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</si>
  <si>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</si>
  <si>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</si>
  <si>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</si>
  <si>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</si>
  <si>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</si>
  <si>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</si>
  <si>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</si>
  <si>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</si>
  <si>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</si>
  <si>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</si>
  <si>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</si>
  <si>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</si>
  <si>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</si>
  <si>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</si>
  <si>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</si>
  <si>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</si>
  <si>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</si>
  <si>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</si>
  <si>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</si>
  <si>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</si>
  <si>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</si>
  <si>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</si>
  <si>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</si>
  <si>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</si>
  <si>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</si>
  <si>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</si>
  <si>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</si>
  <si>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</si>
  <si>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</si>
  <si>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</si>
  <si>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</si>
  <si>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</si>
  <si>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</si>
  <si>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</si>
  <si>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</si>
  <si>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</si>
  <si>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</si>
  <si>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</si>
  <si>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</si>
  <si>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</si>
  <si>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</si>
  <si>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</si>
  <si>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</si>
  <si>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</si>
  <si>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</si>
  <si>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</si>
  <si>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</si>
  <si>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</si>
  <si>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</si>
  <si>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</si>
  <si>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</si>
  <si>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</si>
  <si>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</si>
  <si>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</si>
  <si>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</si>
  <si>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</si>
  <si>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</si>
  <si>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</si>
  <si>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</si>
  <si>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</si>
  <si>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</si>
  <si>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</si>
  <si>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</si>
  <si>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</si>
  <si>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</si>
  <si>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</si>
  <si>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</si>
  <si>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</si>
  <si>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</si>
  <si>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</si>
  <si>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</si>
  <si>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</si>
  <si>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</si>
  <si>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</si>
  <si>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</si>
  <si>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</si>
  <si>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</si>
  <si>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</si>
  <si>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</si>
  <si>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</si>
  <si>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</si>
  <si>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</si>
  <si>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</si>
  <si>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</si>
  <si>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</si>
  <si>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</si>
  <si>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</si>
  <si>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</si>
  <si>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</si>
  <si>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</si>
  <si>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</si>
  <si>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</si>
  <si>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</si>
  <si>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</si>
  <si>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</si>
  <si>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</si>
  <si>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</si>
  <si>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</si>
  <si>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</si>
  <si>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</si>
  <si>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</si>
  <si>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</si>
  <si>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</si>
  <si>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</si>
  <si>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</si>
  <si>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</si>
  <si>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</si>
  <si>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</si>
  <si>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</si>
  <si>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</si>
  <si>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</si>
  <si>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</si>
  <si>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</si>
  <si>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</si>
  <si>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</si>
  <si>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</si>
  <si>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</si>
  <si>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</si>
  <si>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</si>
  <si>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</si>
  <si>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</si>
  <si>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</si>
  <si>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</si>
  <si>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</si>
  <si>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</si>
  <si>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</si>
  <si>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</si>
  <si>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</si>
  <si>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</si>
  <si>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</si>
  <si>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</si>
  <si>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</si>
  <si>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</si>
  <si>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</si>
  <si>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</si>
  <si>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</si>
  <si>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</si>
  <si>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</si>
  <si>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</si>
  <si>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</si>
  <si>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</si>
  <si>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</si>
  <si>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</si>
  <si>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</si>
  <si>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</si>
  <si>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</si>
  <si>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</si>
  <si>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</si>
  <si>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</si>
  <si>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</si>
  <si>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</si>
  <si>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</si>
  <si>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</si>
  <si>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</si>
  <si>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</si>
  <si>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</si>
  <si>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</si>
  <si>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</si>
  <si>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</si>
  <si>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</si>
  <si>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</si>
  <si>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</si>
  <si>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</si>
  <si>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</si>
  <si>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</si>
  <si>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</si>
  <si>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</si>
  <si>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</si>
  <si>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</si>
  <si>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</si>
  <si>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</si>
  <si>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</si>
  <si>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</si>
  <si>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</si>
  <si>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</si>
  <si>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</si>
  <si>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</si>
  <si>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</si>
  <si>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</si>
  <si>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</si>
  <si>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</si>
  <si>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</si>
  <si>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</si>
  <si>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</si>
  <si>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</si>
  <si>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</si>
  <si>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</si>
  <si>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</si>
  <si>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</si>
  <si>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</si>
  <si>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</si>
  <si>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</si>
  <si>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</si>
  <si>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</si>
  <si>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</si>
  <si>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</si>
  <si>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</si>
  <si>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</si>
  <si>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</si>
  <si>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</si>
  <si>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</si>
  <si>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</si>
  <si>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</si>
  <si>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</si>
  <si>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</si>
  <si>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</si>
  <si>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</si>
  <si>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</si>
  <si>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</si>
  <si>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</si>
  <si>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</si>
  <si>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</si>
  <si>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</si>
  <si>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</si>
  <si>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</si>
  <si>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</si>
  <si>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</si>
  <si>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</si>
  <si>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</si>
  <si>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</si>
  <si>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</si>
  <si>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</si>
  <si>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</si>
  <si>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</si>
  <si>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</si>
  <si>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</si>
  <si>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</si>
  <si>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</si>
  <si>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</si>
  <si>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</si>
  <si>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</si>
  <si>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</si>
  <si>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</si>
  <si>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</si>
  <si>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</si>
  <si>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</si>
  <si>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</si>
  <si>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</si>
  <si>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</si>
  <si>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</si>
  <si>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</si>
  <si>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</si>
  <si>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</si>
  <si>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</si>
  <si>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</si>
  <si>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</si>
  <si>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</si>
  <si>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</si>
  <si>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</si>
  <si>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</si>
  <si>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</si>
  <si>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</si>
  <si>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</si>
  <si>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</si>
  <si>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</si>
  <si>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</si>
  <si>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</si>
  <si>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</si>
  <si>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</si>
  <si>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</si>
  <si>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</si>
  <si>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</si>
  <si>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</si>
  <si>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</si>
  <si>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</si>
  <si>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</si>
  <si>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</si>
  <si>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</si>
  <si>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</si>
  <si>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</si>
  <si>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</si>
  <si>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</si>
  <si>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</si>
  <si>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</si>
  <si>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</si>
  <si>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</si>
  <si>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</si>
  <si>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</si>
  <si>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</si>
  <si>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</si>
  <si>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</si>
  <si>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</si>
  <si>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</si>
  <si>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</si>
  <si>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</si>
  <si>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</si>
  <si>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</si>
  <si>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</si>
  <si>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</si>
  <si>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</si>
  <si>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</si>
  <si>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</si>
  <si>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</si>
  <si>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</si>
  <si>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</si>
  <si>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</si>
  <si>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</si>
  <si>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</si>
  <si>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</si>
  <si>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</si>
  <si>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</si>
  <si>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</si>
  <si>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</si>
  <si>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</si>
  <si>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</si>
  <si>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</si>
  <si>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</si>
  <si>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</si>
  <si>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</si>
  <si>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</si>
  <si>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</si>
  <si>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</si>
  <si>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</si>
  <si>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</si>
  <si>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</si>
  <si>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</si>
  <si>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</si>
  <si>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</si>
  <si>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</si>
  <si>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</si>
  <si>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</si>
  <si>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</si>
  <si>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</si>
  <si>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</si>
  <si>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</si>
  <si>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</si>
  <si>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</si>
  <si>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</si>
  <si>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</si>
  <si>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</si>
  <si>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</si>
  <si>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</si>
  <si>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</si>
  <si>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</si>
  <si>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</si>
  <si>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</si>
  <si>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</si>
  <si>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</si>
  <si>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</si>
  <si>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</si>
  <si>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</si>
  <si>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</si>
  <si>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</si>
  <si>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</si>
  <si>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</si>
  <si>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</si>
  <si>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</si>
  <si>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</si>
  <si>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</si>
  <si>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</si>
  <si>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</si>
  <si>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</si>
  <si>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</si>
  <si>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</si>
  <si>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</si>
  <si>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</si>
  <si>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</si>
  <si>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</si>
  <si>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</si>
  <si>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</si>
  <si>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</si>
  <si>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</si>
  <si>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</si>
  <si>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</si>
  <si>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</si>
  <si>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</si>
  <si>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</si>
  <si>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</si>
  <si>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</si>
  <si>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</si>
  <si>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</si>
  <si>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</si>
  <si>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</si>
  <si>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</si>
  <si>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</si>
  <si>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</si>
  <si>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</si>
  <si>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</si>
  <si>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</si>
  <si>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</si>
  <si>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</si>
  <si>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</si>
  <si>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</si>
  <si>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</si>
  <si>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</si>
  <si>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</si>
  <si>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</si>
  <si>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</si>
  <si>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</si>
  <si>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</si>
  <si>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</si>
  <si>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</si>
  <si>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</si>
  <si>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</si>
  <si>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</si>
  <si>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</si>
  <si>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</si>
  <si>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</si>
  <si>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</si>
  <si>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</si>
  <si>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</si>
  <si>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</si>
  <si>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</si>
  <si>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</si>
  <si>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</si>
  <si>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</si>
  <si>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</si>
  <si>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</si>
  <si>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</si>
  <si>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</si>
  <si>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</si>
  <si>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</si>
  <si>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</si>
  <si>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</si>
  <si>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</si>
  <si>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</si>
  <si>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</si>
  <si>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</si>
  <si>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</si>
  <si>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</si>
  <si>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</si>
  <si>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</si>
  <si>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</si>
  <si>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</si>
  <si>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</si>
  <si>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</si>
  <si>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</si>
  <si>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</si>
  <si>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</si>
  <si>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</si>
  <si>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</si>
  <si>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</si>
  <si>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</si>
  <si>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</si>
  <si>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</si>
  <si>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</si>
  <si>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</si>
  <si>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</si>
  <si>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</si>
  <si>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</si>
  <si>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</si>
  <si>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</si>
  <si>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</si>
  <si>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</si>
  <si>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</si>
  <si>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</si>
  <si>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</si>
  <si>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</si>
  <si>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</si>
  <si>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</si>
  <si>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</si>
  <si>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</si>
  <si>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</si>
  <si>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</si>
  <si>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</si>
  <si>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</si>
  <si>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</si>
  <si>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</si>
  <si>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</si>
  <si>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</si>
  <si>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</si>
  <si>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</si>
  <si>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</si>
  <si>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</si>
  <si>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</si>
  <si>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</si>
  <si>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</si>
  <si>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</si>
  <si>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</si>
  <si>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</si>
  <si>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</si>
  <si>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</si>
  <si>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</si>
  <si>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</si>
  <si>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</si>
  <si>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</si>
  <si>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</si>
  <si>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</si>
  <si>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</si>
  <si>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</si>
  <si>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</si>
  <si>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</si>
  <si>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</si>
  <si>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</si>
  <si>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</si>
  <si>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</si>
  <si>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</si>
  <si>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</si>
  <si>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</si>
  <si>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</si>
  <si>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</si>
  <si>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</si>
  <si>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</si>
  <si>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</si>
  <si>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</si>
  <si>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</si>
  <si>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</si>
  <si>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</si>
  <si>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</si>
  <si>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</si>
  <si>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</si>
  <si>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</si>
  <si>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</si>
  <si>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</si>
  <si>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</si>
  <si>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</si>
  <si>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</si>
  <si>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</si>
  <si>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</si>
  <si>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</si>
  <si>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</si>
  <si>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</si>
  <si>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</si>
  <si>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</si>
  <si>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</si>
  <si>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</si>
  <si>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</si>
  <si>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</si>
  <si>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</si>
  <si>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</si>
  <si>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</si>
  <si>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</si>
  <si>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</si>
  <si>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</si>
  <si>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</si>
  <si>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</si>
  <si>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</si>
  <si>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</si>
  <si>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</si>
  <si>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</si>
  <si>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</si>
  <si>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</si>
  <si>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</si>
  <si>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</si>
  <si>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</si>
  <si>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</si>
  <si>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</si>
  <si>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</si>
  <si>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</si>
  <si>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</si>
  <si>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</si>
  <si>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</si>
  <si>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</si>
  <si>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</si>
  <si>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</si>
  <si>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</si>
  <si>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</si>
  <si>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</si>
  <si>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</si>
  <si>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</si>
  <si>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</si>
  <si>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</si>
  <si>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</si>
  <si>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</si>
  <si>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</si>
  <si>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</si>
  <si>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</si>
  <si>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</si>
  <si>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</si>
  <si>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</si>
  <si>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</si>
  <si>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</si>
  <si>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</si>
  <si>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</si>
  <si>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</si>
  <si>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</si>
  <si>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</si>
  <si>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</si>
  <si>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</si>
  <si>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</si>
  <si>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</si>
  <si>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</si>
  <si>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</si>
  <si>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</si>
  <si>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</si>
  <si>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</si>
  <si>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</si>
  <si>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</si>
  <si>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</si>
  <si>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</si>
  <si>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</si>
  <si>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</si>
  <si>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</si>
  <si>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</si>
  <si>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</si>
  <si>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</si>
  <si>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</si>
  <si>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</si>
  <si>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</si>
  <si>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</si>
  <si>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</si>
  <si>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</si>
  <si>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</si>
  <si>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</si>
  <si>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</si>
  <si>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</si>
  <si>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</si>
  <si>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</si>
  <si>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</si>
  <si>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</si>
  <si>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</si>
  <si>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</si>
  <si>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</si>
  <si>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</si>
  <si>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</si>
  <si>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</si>
  <si>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</si>
  <si>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</si>
  <si>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</si>
  <si>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</si>
  <si>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</si>
  <si>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</si>
  <si>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</si>
  <si>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</si>
  <si>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</si>
  <si>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</si>
  <si>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</si>
  <si>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</si>
  <si>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</si>
  <si>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</si>
  <si>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</si>
  <si>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</si>
  <si>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</si>
  <si>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</si>
  <si>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</si>
  <si>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</si>
  <si>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</si>
  <si>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</si>
  <si>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</si>
  <si>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</si>
  <si>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</si>
  <si>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</si>
  <si>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</si>
  <si>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</si>
  <si>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</si>
  <si>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</si>
  <si>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</si>
  <si>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</si>
  <si>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</si>
  <si>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</si>
  <si>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</si>
  <si>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</si>
  <si>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</si>
  <si>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</si>
  <si>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</si>
  <si>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</si>
  <si>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</si>
  <si>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</si>
  <si>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</si>
  <si>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</si>
  <si>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</si>
  <si>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</si>
  <si>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</si>
  <si>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</si>
  <si>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</si>
  <si>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</si>
  <si>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</si>
  <si>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</si>
  <si>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</si>
  <si>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</si>
  <si>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</si>
  <si>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</si>
  <si>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</si>
  <si>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</si>
  <si>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</si>
  <si>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</si>
  <si>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</si>
  <si>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</si>
  <si>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</si>
  <si>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</si>
  <si>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</si>
  <si>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</si>
  <si>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</si>
  <si>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</si>
  <si>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</si>
  <si>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</si>
  <si>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</si>
  <si>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</si>
  <si>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</si>
  <si>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</si>
  <si>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</si>
  <si>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</si>
  <si>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</si>
  <si>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</si>
  <si>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</si>
  <si>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</si>
  <si>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</si>
  <si>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</si>
  <si>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</si>
  <si>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</si>
  <si>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</si>
  <si>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</si>
  <si>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</si>
  <si>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</si>
  <si>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</si>
  <si>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</si>
  <si>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</si>
  <si>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</si>
  <si>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</si>
  <si>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</si>
  <si>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</si>
  <si>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</si>
  <si>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</si>
  <si>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</si>
  <si>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</si>
  <si>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</si>
  <si>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</si>
  <si>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</si>
  <si>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</si>
  <si>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</si>
  <si>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</si>
  <si>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</si>
  <si>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</si>
  <si>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</si>
  <si>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</si>
  <si>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</si>
  <si>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</si>
  <si>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</si>
  <si>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</si>
  <si>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</si>
  <si>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</si>
  <si>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</si>
  <si>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</si>
  <si>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</si>
  <si>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</si>
  <si>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</si>
  <si>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</si>
  <si>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</si>
  <si>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</si>
  <si>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</si>
  <si>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</si>
  <si>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</si>
  <si>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</si>
  <si>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</si>
  <si>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</si>
  <si>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</si>
  <si>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</si>
  <si>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</si>
  <si>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</si>
  <si>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</si>
  <si>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</si>
  <si>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</si>
  <si>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</si>
  <si>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</si>
  <si>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</si>
  <si>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</si>
  <si>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</si>
  <si>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</si>
  <si>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</si>
  <si>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</si>
  <si>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</si>
  <si>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</si>
  <si>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</si>
  <si>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</si>
  <si>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</si>
  <si>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</si>
  <si>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</si>
  <si>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</si>
  <si>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</si>
  <si>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</si>
  <si>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</si>
  <si>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</si>
  <si>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</si>
  <si>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</si>
  <si>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</si>
  <si>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</si>
  <si>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</si>
  <si>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</si>
  <si>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</si>
  <si>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</si>
  <si>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</si>
  <si>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</si>
  <si>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</si>
  <si>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</si>
  <si>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</si>
  <si>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</si>
  <si>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</si>
  <si>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</si>
  <si>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</si>
  <si>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</si>
  <si>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</si>
  <si>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</si>
  <si>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</si>
  <si>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</si>
  <si>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</si>
  <si>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</si>
  <si>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</si>
  <si>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</si>
  <si>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</si>
  <si>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</si>
  <si>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</si>
  <si>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</si>
  <si>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</si>
  <si>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</si>
  <si>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</si>
  <si>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</si>
  <si>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</si>
  <si>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</si>
  <si>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</si>
  <si>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</si>
  <si>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</si>
  <si>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</si>
  <si>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</si>
  <si>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</si>
  <si>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</si>
  <si>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</si>
  <si>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</si>
  <si>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</si>
  <si>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</si>
  <si>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</si>
  <si>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</si>
  <si>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</si>
  <si>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</si>
  <si>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</si>
  <si>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</si>
  <si>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</si>
  <si>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</si>
  <si>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</si>
  <si>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</si>
  <si>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</si>
  <si>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</si>
  <si>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</si>
  <si>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</si>
  <si>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</si>
  <si>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</si>
  <si>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</si>
  <si>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</si>
  <si>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</si>
  <si>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</si>
  <si>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</si>
  <si>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</si>
  <si>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</si>
  <si>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</si>
  <si>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</si>
  <si>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</si>
  <si>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</si>
  <si>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</si>
  <si>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</si>
  <si>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</si>
  <si>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</si>
  <si>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</si>
  <si>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</si>
  <si>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</si>
  <si>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</si>
  <si>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</si>
  <si>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</si>
  <si>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</si>
  <si>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</si>
  <si>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</si>
  <si>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</si>
  <si>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</si>
  <si>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</si>
  <si>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</si>
  <si>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</si>
  <si>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</si>
  <si>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</si>
  <si>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</si>
  <si>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</si>
  <si>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</si>
  <si>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</si>
  <si>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</si>
  <si>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</si>
  <si>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</si>
  <si>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</si>
  <si>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</si>
  <si>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</si>
  <si>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</si>
  <si>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</si>
  <si>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</si>
  <si>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</si>
  <si>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</si>
  <si>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</si>
  <si>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</si>
  <si>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</si>
  <si>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</si>
  <si>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</si>
  <si>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</si>
  <si>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</si>
  <si>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</si>
  <si>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</si>
  <si>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</si>
  <si>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</si>
  <si>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</si>
  <si>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</si>
  <si>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</si>
  <si>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</si>
  <si>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</si>
  <si>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</si>
  <si>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</si>
  <si>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</si>
  <si>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</si>
  <si>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</si>
  <si>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</si>
  <si>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</si>
  <si>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</si>
  <si>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</si>
  <si>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</si>
  <si>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</si>
  <si>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</si>
  <si>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</si>
  <si>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</si>
  <si>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</si>
  <si>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</si>
  <si>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</si>
  <si>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</si>
  <si>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</si>
  <si>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</si>
  <si>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</si>
  <si>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</si>
  <si>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</si>
  <si>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</si>
  <si>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</si>
  <si>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</si>
  <si>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</si>
  <si>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</si>
  <si>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</si>
  <si>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</si>
  <si>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</si>
  <si>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</si>
  <si>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</si>
  <si>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</si>
  <si>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</si>
  <si>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</si>
  <si>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</si>
  <si>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</si>
  <si>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</si>
  <si>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</si>
  <si>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</si>
  <si>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</si>
  <si>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</si>
  <si>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</si>
  <si>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</si>
  <si>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</si>
  <si>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</si>
  <si>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</si>
  <si>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</si>
  <si>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</si>
  <si>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</si>
  <si>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</si>
  <si>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</si>
  <si>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</si>
  <si>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</si>
  <si>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</si>
  <si>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</si>
  <si>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</si>
  <si>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</si>
  <si>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</si>
  <si>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</si>
  <si>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</si>
  <si>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</si>
  <si>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</si>
  <si>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</si>
  <si>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</si>
  <si>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</si>
  <si>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</si>
  <si>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</si>
  <si>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</si>
  <si>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</si>
  <si>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</si>
  <si>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</si>
  <si>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</si>
  <si>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</si>
  <si>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</si>
  <si>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</si>
  <si>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</si>
  <si>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</si>
  <si>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</si>
  <si>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</si>
  <si>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</si>
  <si>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</si>
  <si>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</si>
  <si>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</si>
  <si>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</si>
  <si>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</si>
  <si>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</si>
  <si>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</si>
  <si>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</si>
  <si>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</si>
  <si>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</si>
  <si>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</si>
  <si>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</si>
  <si>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</si>
  <si>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</si>
  <si>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</si>
  <si>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</si>
  <si>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</si>
  <si>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</si>
  <si>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</si>
  <si>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</si>
  <si>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</si>
  <si>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</si>
  <si>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</si>
  <si>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</si>
  <si>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</si>
  <si>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</si>
  <si>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</si>
  <si>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</si>
  <si>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</si>
  <si>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</si>
  <si>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</si>
  <si>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</si>
  <si>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</si>
  <si>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</si>
  <si>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</si>
  <si>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</si>
  <si>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</si>
  <si>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</si>
  <si>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</si>
  <si>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</si>
  <si>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</si>
  <si>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</si>
  <si>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</si>
  <si>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</si>
  <si>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</si>
  <si>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</si>
  <si>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</si>
  <si>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</si>
  <si>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</si>
  <si>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</si>
  <si>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</si>
  <si>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</si>
  <si>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</si>
  <si>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</si>
  <si>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</si>
  <si>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</si>
  <si>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</si>
  <si>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</si>
  <si>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</si>
  <si>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</si>
  <si>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</si>
  <si>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</si>
  <si>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</si>
  <si>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</si>
  <si>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</si>
  <si>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</si>
  <si>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</si>
  <si>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</si>
  <si>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</si>
  <si>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</si>
  <si>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</si>
  <si>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</si>
  <si>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</si>
  <si>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</si>
  <si>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</si>
  <si>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</si>
  <si>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</si>
  <si>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</si>
  <si>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</si>
  <si>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</si>
  <si>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</si>
  <si>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</si>
  <si>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</si>
  <si>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</si>
  <si>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</si>
  <si>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</si>
  <si>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</si>
  <si>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</si>
  <si>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</si>
  <si>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</si>
  <si>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</si>
  <si>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</si>
  <si>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</si>
  <si>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</si>
  <si>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</si>
  <si>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</si>
  <si>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</si>
  <si>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</si>
  <si>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</si>
  <si>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</si>
  <si>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</si>
  <si>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</si>
  <si>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</si>
  <si>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</si>
  <si>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</si>
  <si>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</si>
  <si>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</si>
  <si>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</si>
  <si>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</si>
  <si>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</si>
  <si>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</si>
  <si>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</si>
  <si>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</si>
  <si>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</si>
  <si>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</si>
  <si>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</si>
  <si>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</si>
  <si>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</si>
  <si>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</si>
  <si>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</si>
  <si>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</si>
  <si>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</si>
  <si>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</si>
  <si>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</si>
  <si>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</si>
  <si>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</si>
  <si>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</si>
  <si>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</si>
  <si>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</si>
  <si>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</si>
  <si>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</si>
  <si>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</si>
  <si>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</si>
  <si>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</si>
  <si>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</si>
  <si>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</si>
  <si>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</si>
  <si>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</si>
  <si>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</si>
  <si>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</si>
  <si>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</si>
  <si>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</si>
  <si>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</si>
  <si>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</si>
  <si>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</si>
  <si>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</si>
  <si>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</si>
  <si>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</si>
  <si>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</si>
  <si>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</si>
  <si>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</si>
  <si>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</si>
  <si>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</si>
  <si>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</si>
  <si>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</si>
  <si>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</si>
  <si>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</si>
  <si>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</si>
  <si>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</si>
  <si>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</si>
  <si>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</si>
  <si>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</si>
  <si>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</si>
  <si>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</si>
  <si>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</si>
  <si>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</si>
  <si>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</si>
  <si>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</si>
  <si>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</si>
  <si>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</si>
  <si>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</si>
  <si>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</si>
  <si>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</si>
  <si>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</si>
  <si>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</si>
  <si>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</si>
  <si>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</si>
  <si>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</si>
  <si>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</si>
  <si>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</si>
  <si>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</si>
  <si>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</si>
  <si>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</si>
  <si>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</si>
  <si>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</si>
  <si>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</si>
  <si>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</si>
  <si>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</si>
  <si>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</si>
  <si>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</si>
  <si>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</si>
  <si>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</si>
  <si>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</si>
  <si>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</si>
  <si>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</si>
  <si>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</si>
  <si>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</si>
  <si>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</si>
  <si>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</si>
  <si>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</si>
  <si>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</si>
  <si>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</si>
  <si>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</si>
  <si>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</si>
  <si>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</si>
  <si>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</si>
  <si>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</si>
  <si>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</si>
  <si>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</si>
  <si>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</si>
  <si>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</si>
  <si>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</si>
  <si>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</si>
  <si>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</si>
  <si>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</si>
  <si>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</si>
  <si>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</si>
  <si>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</si>
  <si>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</si>
  <si>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</si>
  <si>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</si>
  <si>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</si>
  <si>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</si>
  <si>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</si>
  <si>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</si>
  <si>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</si>
  <si>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</si>
  <si>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</si>
  <si>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</si>
  <si>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</si>
  <si>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</si>
  <si>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</si>
  <si>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</si>
  <si>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</si>
  <si>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</si>
  <si>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</si>
  <si>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</si>
  <si>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</si>
  <si>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</si>
  <si>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</si>
  <si>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</si>
  <si>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</si>
  <si>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</si>
  <si>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</si>
  <si>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</si>
  <si>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</si>
  <si>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</si>
  <si>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</si>
  <si>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</si>
  <si>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</si>
  <si>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</si>
  <si>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</si>
  <si>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</si>
  <si>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</si>
  <si>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</si>
  <si>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</si>
  <si>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</si>
  <si>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</si>
  <si>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</si>
  <si>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</si>
  <si>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</si>
  <si>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</si>
  <si>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</si>
  <si>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</si>
  <si>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</si>
  <si>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</si>
  <si>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</si>
  <si>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</si>
  <si>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</si>
  <si>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</si>
  <si>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</si>
  <si>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</si>
  <si>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</si>
  <si>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</si>
  <si>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</si>
  <si>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</si>
  <si>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</si>
  <si>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</si>
  <si>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</si>
  <si>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</si>
  <si>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</si>
  <si>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</si>
  <si>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</si>
  <si>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</si>
  <si>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</si>
  <si>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</si>
  <si>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</si>
  <si>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</si>
  <si>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</si>
  <si>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</si>
  <si>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</si>
  <si>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</si>
  <si>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</si>
  <si>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</si>
  <si>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</si>
  <si>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</si>
  <si>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</si>
  <si>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</si>
  <si>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</si>
  <si>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</si>
  <si>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</si>
  <si>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</si>
  <si>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</si>
  <si>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</si>
  <si>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</si>
  <si>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</si>
  <si>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</si>
  <si>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</si>
  <si>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</si>
  <si>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</si>
  <si>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</si>
  <si>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</si>
  <si>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</si>
  <si>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</si>
  <si>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</si>
  <si>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</si>
  <si>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</si>
  <si>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</si>
  <si>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</si>
  <si>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</si>
  <si>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</si>
  <si>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</si>
  <si>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</si>
  <si>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</si>
  <si>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</si>
  <si>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</si>
  <si>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</si>
  <si>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</si>
  <si>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</si>
  <si>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</si>
  <si>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</si>
  <si>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</si>
  <si>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</si>
  <si>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</si>
  <si>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</si>
  <si>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</si>
  <si>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</si>
  <si>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</si>
  <si>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</si>
  <si>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</si>
  <si>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</si>
  <si>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</si>
  <si>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</si>
  <si>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</si>
  <si>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</si>
  <si>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</si>
  <si>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</si>
  <si>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</si>
  <si>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</si>
  <si>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</si>
  <si>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</si>
  <si>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</si>
  <si>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</si>
  <si>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</si>
  <si>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</si>
  <si>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</si>
  <si>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</si>
  <si>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</si>
  <si>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</si>
  <si>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</si>
  <si>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</si>
  <si>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</si>
  <si>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</si>
  <si>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</si>
  <si>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</si>
  <si>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</si>
  <si>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</si>
  <si>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</si>
  <si>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</si>
  <si>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</si>
  <si>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</si>
  <si>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</si>
  <si>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</si>
  <si>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</si>
  <si>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</si>
  <si>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</si>
  <si>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</si>
  <si>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</si>
  <si>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</si>
  <si>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</si>
  <si>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</si>
  <si>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</si>
  <si>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</si>
  <si>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</si>
  <si>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</si>
  <si>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</si>
  <si>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</si>
  <si>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</si>
  <si>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</si>
  <si>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</si>
  <si>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</si>
  <si>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</si>
  <si>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</si>
  <si>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</si>
  <si>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</si>
  <si>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</si>
  <si>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</si>
  <si>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</si>
  <si>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</si>
  <si>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</si>
  <si>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</si>
  <si>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</si>
  <si>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</si>
  <si>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</si>
  <si>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</si>
  <si>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</si>
  <si>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</si>
  <si>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</si>
  <si>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</si>
  <si>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</si>
  <si>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</si>
  <si>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</si>
  <si>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</si>
  <si>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</si>
  <si>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</si>
  <si>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</si>
  <si>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</si>
  <si>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</si>
  <si>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</si>
  <si>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</si>
  <si>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</si>
  <si>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</si>
  <si>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</si>
  <si>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</si>
  <si>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</si>
  <si>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</si>
  <si>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</si>
  <si>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</si>
  <si>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</si>
  <si>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</si>
  <si>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</si>
  <si>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</si>
  <si>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</si>
  <si>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</si>
  <si>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</si>
  <si>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</si>
  <si>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</si>
  <si>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</si>
  <si>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</si>
  <si>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</si>
  <si>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</si>
  <si>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</si>
  <si>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</si>
  <si>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</si>
  <si>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</si>
  <si>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</si>
  <si>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</si>
  <si>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</si>
  <si>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</si>
  <si>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</si>
  <si>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</si>
  <si>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</si>
  <si>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</si>
  <si>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</si>
  <si>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</si>
  <si>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</si>
  <si>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</si>
  <si>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</si>
  <si>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</si>
  <si>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</si>
  <si>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</si>
  <si>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</si>
  <si>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</si>
  <si>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</si>
  <si>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</si>
  <si>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</si>
  <si>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</si>
  <si>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</si>
  <si>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</si>
  <si>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</si>
  <si>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</si>
  <si>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</si>
  <si>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</si>
  <si>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</si>
  <si>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</si>
  <si>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</si>
  <si>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</si>
  <si>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</si>
  <si>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</si>
  <si>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</si>
  <si>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</si>
  <si>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</si>
  <si>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</si>
  <si>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</si>
  <si>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</si>
  <si>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</si>
  <si>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</si>
  <si>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</si>
  <si>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</si>
  <si>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</si>
  <si>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</si>
  <si>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</si>
  <si>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</si>
  <si>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</si>
  <si>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</si>
  <si>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</si>
  <si>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</si>
  <si>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</si>
  <si>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</si>
  <si>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</si>
  <si>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</si>
  <si>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</si>
  <si>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</si>
  <si>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</si>
  <si>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</si>
  <si>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</si>
  <si>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</si>
  <si>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</si>
  <si>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</si>
  <si>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</si>
  <si>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</si>
  <si>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</si>
  <si>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</si>
  <si>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</si>
  <si>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</si>
  <si>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</si>
  <si>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</si>
  <si>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</si>
  <si>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</si>
  <si>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</si>
  <si>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</si>
  <si>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</si>
  <si>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</si>
  <si>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</si>
  <si>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</si>
  <si>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</si>
  <si>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</si>
  <si>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</si>
  <si>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</si>
  <si>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</si>
  <si>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</si>
  <si>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</si>
  <si>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</si>
  <si>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</si>
  <si>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</si>
  <si>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</si>
  <si>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</si>
  <si>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</si>
  <si>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</si>
  <si>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</si>
  <si>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</si>
  <si>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</si>
  <si>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</si>
  <si>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</si>
  <si>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</si>
  <si>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</si>
  <si>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</si>
  <si>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</si>
  <si>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</si>
  <si>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</si>
  <si>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</si>
  <si>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</si>
  <si>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</si>
  <si>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</si>
  <si>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</si>
  <si>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</si>
  <si>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</si>
  <si>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</si>
  <si>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</si>
  <si>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</si>
  <si>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</si>
  <si>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</si>
  <si>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</si>
  <si>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</si>
  <si>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</si>
  <si>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</si>
  <si>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</si>
  <si>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</si>
  <si>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</si>
  <si>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</si>
  <si>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</si>
  <si>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</si>
  <si>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</si>
  <si>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</si>
  <si>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</si>
  <si>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</si>
  <si>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</si>
  <si>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</si>
  <si>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</si>
  <si>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</si>
  <si>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</si>
  <si>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</si>
  <si>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</si>
  <si>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</si>
  <si>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</si>
  <si>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</si>
  <si>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</si>
  <si>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</si>
  <si>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</si>
  <si>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</si>
  <si>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</si>
  <si>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</si>
  <si>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</si>
  <si>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</si>
  <si>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</si>
  <si>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</si>
  <si>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</si>
  <si>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</si>
  <si>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</si>
  <si>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</si>
  <si>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</si>
  <si>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</si>
  <si>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</si>
  <si>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</si>
  <si>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</si>
  <si>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</si>
  <si>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</si>
  <si>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</si>
  <si>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</si>
  <si>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</si>
  <si>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</si>
  <si>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</si>
  <si>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</si>
  <si>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</si>
  <si>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</si>
  <si>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</si>
  <si>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</si>
  <si>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</si>
  <si>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</si>
  <si>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</si>
  <si>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</si>
  <si>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</si>
  <si>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</si>
  <si>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</si>
  <si>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</si>
  <si>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</si>
  <si>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</si>
  <si>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</si>
  <si>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</si>
  <si>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</si>
  <si>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</si>
  <si>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</si>
  <si>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</si>
  <si>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</si>
  <si>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</si>
  <si>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</si>
  <si>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</si>
  <si>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</si>
  <si>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</si>
  <si>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</si>
  <si>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</si>
  <si>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</si>
  <si>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</si>
  <si>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</si>
  <si>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</si>
  <si>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</si>
  <si>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</si>
  <si>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</si>
  <si>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</si>
  <si>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</si>
  <si>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</si>
  <si>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</si>
  <si>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</si>
  <si>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</si>
  <si>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</si>
  <si>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</si>
  <si>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</si>
  <si>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</si>
  <si>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</si>
  <si>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</si>
  <si>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</si>
  <si>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</si>
  <si>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</si>
  <si>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</si>
  <si>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</si>
  <si>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</si>
  <si>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</si>
  <si>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</si>
  <si>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</si>
  <si>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</si>
  <si>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</si>
  <si>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</si>
  <si>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</si>
  <si>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</si>
  <si>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</si>
  <si>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</si>
  <si>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</si>
  <si>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</si>
  <si>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</si>
  <si>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</si>
  <si>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</si>
  <si>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</si>
  <si>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</si>
  <si>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</si>
  <si>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</si>
  <si>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</si>
  <si>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</si>
  <si>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</si>
  <si>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</si>
  <si>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</si>
  <si>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</si>
  <si>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</si>
  <si>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</si>
  <si>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</si>
  <si>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</si>
  <si>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</si>
  <si>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</si>
  <si>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</si>
  <si>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</si>
  <si>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</si>
  <si>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</si>
  <si>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</si>
  <si>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</si>
  <si>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</si>
  <si>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</si>
  <si>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</si>
  <si>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</si>
  <si>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</si>
  <si>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</si>
  <si>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</si>
  <si>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</si>
  <si>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</si>
  <si>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</si>
  <si>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</si>
  <si>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</si>
  <si>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</si>
  <si>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</si>
  <si>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</si>
  <si>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</si>
  <si>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</si>
  <si>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</si>
  <si>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</si>
  <si>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</si>
  <si>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</si>
  <si>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</si>
  <si>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</si>
  <si>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</si>
  <si>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</si>
  <si>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</si>
  <si>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</si>
  <si>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</si>
  <si>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</si>
  <si>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</si>
  <si>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</si>
  <si>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</si>
  <si>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</si>
  <si>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</si>
  <si>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</si>
  <si>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</si>
  <si>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</si>
  <si>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</si>
  <si>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</si>
  <si>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</si>
  <si>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</si>
  <si>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</si>
  <si>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</si>
  <si>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</si>
  <si>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</si>
  <si>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</si>
  <si>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</si>
  <si>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</si>
  <si>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</si>
  <si>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</si>
  <si>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</si>
  <si>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</si>
  <si>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</si>
  <si>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</si>
  <si>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</si>
  <si>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</si>
  <si>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</si>
  <si>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</si>
  <si>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</si>
  <si>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</si>
  <si>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</si>
  <si>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</si>
  <si>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</si>
  <si>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</si>
  <si>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</si>
  <si>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</si>
  <si>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</si>
  <si>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</si>
  <si>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</si>
  <si>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</si>
  <si>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</si>
  <si>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</si>
  <si>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</si>
  <si>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</si>
  <si>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</si>
  <si>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</si>
  <si>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</si>
  <si>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</si>
  <si>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</si>
  <si>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</si>
  <si>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</si>
  <si>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</si>
  <si>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</si>
  <si>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</si>
  <si>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</si>
  <si>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</si>
  <si>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</si>
  <si>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</si>
  <si>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</si>
  <si>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</si>
  <si>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</si>
  <si>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</si>
  <si>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</si>
  <si>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</si>
  <si>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</si>
  <si>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</si>
  <si>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</si>
  <si>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</si>
  <si>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</si>
  <si>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</si>
  <si>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</si>
  <si>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</si>
  <si>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</si>
  <si>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</si>
  <si>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</si>
  <si>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</si>
  <si>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</si>
  <si>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</si>
  <si>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</si>
  <si>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</si>
  <si>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</si>
  <si>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</si>
  <si>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</si>
  <si>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</si>
  <si>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</si>
  <si>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</si>
  <si>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</si>
  <si>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</si>
  <si>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</si>
  <si>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</si>
  <si>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</si>
  <si>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</si>
  <si>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</si>
  <si>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</si>
  <si>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</si>
  <si>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</si>
  <si>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</si>
  <si>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</si>
  <si>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</si>
  <si>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</si>
  <si>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</si>
  <si>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</si>
  <si>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</si>
  <si>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</si>
  <si>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</si>
  <si>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</si>
  <si>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</si>
  <si>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</si>
  <si>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</si>
  <si>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</si>
  <si>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</si>
  <si>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</si>
  <si>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</si>
  <si>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</si>
  <si>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</si>
  <si>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</si>
  <si>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</si>
  <si>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</si>
  <si>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</si>
  <si>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</si>
  <si>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</si>
  <si>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</si>
  <si>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</si>
  <si>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</si>
  <si>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</si>
  <si>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</si>
  <si>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</si>
  <si>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</si>
  <si>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</si>
  <si>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</si>
  <si>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</si>
  <si>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</si>
  <si>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</si>
  <si>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</si>
  <si>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</si>
  <si>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</si>
  <si>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</si>
  <si>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</si>
  <si>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</si>
  <si>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</si>
  <si>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</si>
  <si>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</si>
  <si>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</si>
  <si>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</si>
  <si>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</si>
  <si>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</si>
  <si>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</si>
  <si>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</si>
  <si>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</si>
  <si>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</si>
  <si>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</si>
  <si>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</si>
  <si>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</si>
  <si>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</si>
  <si>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</si>
  <si>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</si>
  <si>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</si>
  <si>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</si>
  <si>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</si>
  <si>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</si>
  <si>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</si>
  <si>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</si>
  <si>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</si>
  <si>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</si>
  <si>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</si>
  <si>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</si>
  <si>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</si>
  <si>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</si>
  <si>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</si>
  <si>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</si>
  <si>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</si>
  <si>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</si>
  <si>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</si>
  <si>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</si>
  <si>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</si>
  <si>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</si>
  <si>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</si>
  <si>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</si>
  <si>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</si>
  <si>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</si>
  <si>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</si>
  <si>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</si>
  <si>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</si>
  <si>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</si>
  <si>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</si>
  <si>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</si>
  <si>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</si>
  <si>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</si>
  <si>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</si>
  <si>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</si>
  <si>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</si>
  <si>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</si>
  <si>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</si>
  <si>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</si>
  <si>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</si>
  <si>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</si>
  <si>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</si>
  <si>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</si>
  <si>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</si>
  <si>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</si>
  <si>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</si>
  <si>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</si>
  <si>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</si>
  <si>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</si>
  <si>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</si>
  <si>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</si>
  <si>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</si>
  <si>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</si>
  <si>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</si>
  <si>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</si>
  <si>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</si>
  <si>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</si>
  <si>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</si>
  <si>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</si>
  <si>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</si>
  <si>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</si>
  <si>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</si>
  <si>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</si>
  <si>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</si>
  <si>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</si>
  <si>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</si>
  <si>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</si>
  <si>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</si>
  <si>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</si>
  <si>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</si>
  <si>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</si>
  <si>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</si>
  <si>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</si>
  <si>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</si>
  <si>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</si>
  <si>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</si>
  <si>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</si>
  <si>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</si>
  <si>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</si>
  <si>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</si>
  <si>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</si>
  <si>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</si>
  <si>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</si>
  <si>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</si>
  <si>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</si>
  <si>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</si>
  <si>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</si>
  <si>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</si>
  <si>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</si>
  <si>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</si>
  <si>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</si>
  <si>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</si>
  <si>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</si>
  <si>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</si>
  <si>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</si>
  <si>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</si>
  <si>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</si>
  <si>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</si>
  <si>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</si>
  <si>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</si>
  <si>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</si>
  <si>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</si>
  <si>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</si>
  <si>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</si>
  <si>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</si>
  <si>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</si>
  <si>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</si>
  <si>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</si>
  <si>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</si>
  <si>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</si>
  <si>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</si>
  <si>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</si>
  <si>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</si>
  <si>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</si>
  <si>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</si>
  <si>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</si>
  <si>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</si>
  <si>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</si>
  <si>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</si>
  <si>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</si>
  <si>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</si>
  <si>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</si>
  <si>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</si>
  <si>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</si>
  <si>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</si>
  <si>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</si>
  <si>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</si>
  <si>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</si>
  <si>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</si>
  <si>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</si>
  <si>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</si>
  <si>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</si>
  <si>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</si>
  <si>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</si>
  <si>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</si>
  <si>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</si>
  <si>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</si>
  <si>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</si>
  <si>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</si>
  <si>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</si>
  <si>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</si>
  <si>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</si>
  <si>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</si>
  <si>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</si>
  <si>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</si>
  <si>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</si>
  <si>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</si>
  <si>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</si>
  <si>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</si>
  <si>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</si>
  <si>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</si>
  <si>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</si>
  <si>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</si>
  <si>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</si>
  <si>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</si>
  <si>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</si>
  <si>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</si>
  <si>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</si>
  <si>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</si>
  <si>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</si>
  <si>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</si>
  <si>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</si>
  <si>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</si>
  <si>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</si>
  <si>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</si>
  <si>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</si>
  <si>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</si>
  <si>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</si>
  <si>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</si>
  <si>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</si>
  <si>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</si>
  <si>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</si>
  <si>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</si>
  <si>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</si>
  <si>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</si>
  <si>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</si>
  <si>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</si>
  <si>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</si>
  <si>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</si>
  <si>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</si>
  <si>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</si>
  <si>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</si>
  <si>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</si>
  <si>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</si>
  <si>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</si>
  <si>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</si>
  <si>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</si>
  <si>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</si>
  <si>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</si>
  <si>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</si>
  <si>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</si>
  <si>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</si>
  <si>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</si>
  <si>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</si>
  <si>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</si>
  <si>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</si>
  <si>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</si>
  <si>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</si>
  <si>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</si>
  <si>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</si>
  <si>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</si>
  <si>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</si>
  <si>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</si>
  <si>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</si>
  <si>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</si>
  <si>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</si>
  <si>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</si>
  <si>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</si>
  <si>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</si>
  <si>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</si>
  <si>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</si>
  <si>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</si>
  <si>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</si>
  <si>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</si>
  <si>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</si>
  <si>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</si>
  <si>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</si>
  <si>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</si>
  <si>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</si>
  <si>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</si>
  <si>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</si>
  <si>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</si>
  <si>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</si>
  <si>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</si>
  <si>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</si>
  <si>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</si>
  <si>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</si>
  <si>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</si>
  <si>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</si>
  <si>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</si>
  <si>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</si>
  <si>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</si>
  <si>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</si>
  <si>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</si>
  <si>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</si>
  <si>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</si>
  <si>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</si>
  <si>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</si>
  <si>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</si>
  <si>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</si>
  <si>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</si>
  <si>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</si>
  <si>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</si>
  <si>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</si>
  <si>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</si>
  <si>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</si>
  <si>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</si>
  <si>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</si>
  <si>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</si>
  <si>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</si>
  <si>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</si>
  <si>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</si>
  <si>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</si>
  <si>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</si>
  <si>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</si>
  <si>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</si>
  <si>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</si>
  <si>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</si>
  <si>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</si>
  <si>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</si>
  <si>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</si>
  <si>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</si>
  <si>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</si>
  <si>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</si>
  <si>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</si>
  <si>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</si>
  <si>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</si>
  <si>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</si>
  <si>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</si>
  <si>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</si>
  <si>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</si>
  <si>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</si>
  <si>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</si>
  <si>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</si>
  <si>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</si>
  <si>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</si>
  <si>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</si>
  <si>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</si>
  <si>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</si>
  <si>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</si>
  <si>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</si>
  <si>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</si>
  <si>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</si>
  <si>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</si>
  <si>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</si>
  <si>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</si>
  <si>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</si>
  <si>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</si>
  <si>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</si>
  <si>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</si>
  <si>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</si>
  <si>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</si>
  <si>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</si>
  <si>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</si>
  <si>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</si>
  <si>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</si>
  <si>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</si>
  <si>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</si>
  <si>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</si>
  <si>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</si>
  <si>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</si>
  <si>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</si>
  <si>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</si>
  <si>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</si>
  <si>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</si>
  <si>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</si>
  <si>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</si>
  <si>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</si>
  <si>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</si>
  <si>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</si>
  <si>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</si>
  <si>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</si>
  <si>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</si>
  <si>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</si>
  <si>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</si>
  <si>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</si>
  <si>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</si>
  <si>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</si>
  <si>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</si>
  <si>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</si>
  <si>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</si>
  <si>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</si>
  <si>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</si>
  <si>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</si>
  <si>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</si>
  <si>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</si>
  <si>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</si>
  <si>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</si>
  <si>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</si>
  <si>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</si>
  <si>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</si>
  <si>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</si>
  <si>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</si>
  <si>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</si>
  <si>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</si>
  <si>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</si>
  <si>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</si>
  <si>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</si>
  <si>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</si>
  <si>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</si>
  <si>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</si>
  <si>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</si>
  <si>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</si>
  <si>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</si>
  <si>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</si>
  <si>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</si>
  <si>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</si>
  <si>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</si>
  <si>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</si>
  <si>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</si>
  <si>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</si>
  <si>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</si>
  <si>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</si>
  <si>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</si>
  <si>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</si>
  <si>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</si>
  <si>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</si>
  <si>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</si>
  <si>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</si>
  <si>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</si>
  <si>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</si>
  <si>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</si>
  <si>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</si>
  <si>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</si>
  <si>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</si>
  <si>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</si>
  <si>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</si>
  <si>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</si>
  <si>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</si>
  <si>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</si>
  <si>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</si>
  <si>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</si>
  <si>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</si>
  <si>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</si>
  <si>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</si>
  <si>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</si>
  <si>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</si>
  <si>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</si>
  <si>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</si>
  <si>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</si>
  <si>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</si>
  <si>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</si>
  <si>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</si>
  <si>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</si>
  <si>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</si>
  <si>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</si>
  <si>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</si>
  <si>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</si>
  <si>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</si>
  <si>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</si>
  <si>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</si>
  <si>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</si>
  <si>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</si>
  <si>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</si>
  <si>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</si>
  <si>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</si>
  <si>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</si>
  <si>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</si>
  <si>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</si>
  <si>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</si>
  <si>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</si>
  <si>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</si>
  <si>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</si>
  <si>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</si>
  <si>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</si>
  <si>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</si>
  <si>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</si>
  <si>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</si>
  <si>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</si>
  <si>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</si>
  <si>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</si>
  <si>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</si>
  <si>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</si>
  <si>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</si>
  <si>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</si>
  <si>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</si>
  <si>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</si>
  <si>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</si>
  <si>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</si>
  <si>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</si>
  <si>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</si>
  <si>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</si>
  <si>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</si>
  <si>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</si>
  <si>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</si>
  <si>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</si>
  <si>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</si>
  <si>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</si>
  <si>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</si>
  <si>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</si>
  <si>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</si>
  <si>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</si>
  <si>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</si>
  <si>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</si>
  <si>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</si>
  <si>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</si>
  <si>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</si>
  <si>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</si>
  <si>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</si>
  <si>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</si>
  <si>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</si>
  <si>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</si>
  <si>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</si>
  <si>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</si>
  <si>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</si>
  <si>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</si>
  <si>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</si>
  <si>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</si>
  <si>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</si>
  <si>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</si>
  <si>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</si>
  <si>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</si>
  <si>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</si>
  <si>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</si>
  <si>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</si>
  <si>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</si>
  <si>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</si>
  <si>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</si>
  <si>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</si>
  <si>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</si>
  <si>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</si>
  <si>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</si>
  <si>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</si>
  <si>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</si>
  <si>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</si>
  <si>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</si>
  <si>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</si>
  <si>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</si>
  <si>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</si>
  <si>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</si>
  <si>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</si>
  <si>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</si>
  <si>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</si>
  <si>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</si>
  <si>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</si>
  <si>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</si>
  <si>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</si>
  <si>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</si>
  <si>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</si>
  <si>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</si>
  <si>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</si>
  <si>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</si>
  <si>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</si>
  <si>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</si>
  <si>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</si>
  <si>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</si>
  <si>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</si>
  <si>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</si>
  <si>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</si>
  <si>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</si>
  <si>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</si>
  <si>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</si>
  <si>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</si>
  <si>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</si>
  <si>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</si>
  <si>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</si>
  <si>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</si>
  <si>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</si>
  <si>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</si>
  <si>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</si>
  <si>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</si>
  <si>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</si>
  <si>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</si>
  <si>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</si>
  <si>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</si>
  <si>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</si>
  <si>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</si>
  <si>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</si>
  <si>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</si>
  <si>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</si>
  <si>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</si>
  <si>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</si>
  <si>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</si>
  <si>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</si>
  <si>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</si>
  <si>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</si>
  <si>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</si>
  <si>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</si>
  <si>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</si>
  <si>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</si>
  <si>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</si>
  <si>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</si>
  <si>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</si>
  <si>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</si>
  <si>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</si>
  <si>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</si>
  <si>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</si>
  <si>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</si>
  <si>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</si>
  <si>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</si>
  <si>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</si>
  <si>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</si>
  <si>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</si>
  <si>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</si>
  <si>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</si>
  <si>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</si>
  <si>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</si>
  <si>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</si>
  <si>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</si>
  <si>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</si>
  <si>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</si>
  <si>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</si>
  <si>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</si>
  <si>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</si>
  <si>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</si>
  <si>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</si>
  <si>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</si>
  <si>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</si>
  <si>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</si>
  <si>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</si>
  <si>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</si>
  <si>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</si>
  <si>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</si>
  <si>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</si>
  <si>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</si>
  <si>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</si>
  <si>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</si>
  <si>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</si>
  <si>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</si>
  <si>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</si>
  <si>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</si>
  <si>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</si>
  <si>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</si>
  <si>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</si>
  <si>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</si>
  <si>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</si>
  <si>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</si>
  <si>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</si>
  <si>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</si>
  <si>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</si>
  <si>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</si>
  <si>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</si>
  <si>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</si>
  <si>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</si>
  <si>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</si>
  <si>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</si>
  <si>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</si>
  <si>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</si>
  <si>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</si>
  <si>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</si>
  <si>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</si>
  <si>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</si>
  <si>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</si>
  <si>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</si>
  <si>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</si>
  <si>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</si>
  <si>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</si>
  <si>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</si>
  <si>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</si>
  <si>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</si>
  <si>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</si>
  <si>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</si>
  <si>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</si>
  <si>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</si>
  <si>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</si>
  <si>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</si>
  <si>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</si>
  <si>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</si>
  <si>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</si>
  <si>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</si>
  <si>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</si>
  <si>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</si>
  <si>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</si>
  <si>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</si>
  <si>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</si>
  <si>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</si>
  <si>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</si>
  <si>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</si>
  <si>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</si>
  <si>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</si>
  <si>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</si>
  <si>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</si>
  <si>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</si>
  <si>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</si>
  <si>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</si>
  <si>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</si>
  <si>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</si>
  <si>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</si>
  <si>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</si>
  <si>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</si>
  <si>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</si>
  <si>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</si>
  <si>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</si>
  <si>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</si>
  <si>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</si>
  <si>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</si>
  <si>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</si>
  <si>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</si>
  <si>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</si>
  <si>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</si>
  <si>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</si>
  <si>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</si>
  <si>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</si>
  <si>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</si>
  <si>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</si>
  <si>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</si>
  <si>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</si>
  <si>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</si>
  <si>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</si>
  <si>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</si>
  <si>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</si>
  <si>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</si>
  <si>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</si>
  <si>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</si>
  <si>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</si>
  <si>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</si>
  <si>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</si>
  <si>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</si>
  <si>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</si>
  <si>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</si>
  <si>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</si>
  <si>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</si>
  <si>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</si>
  <si>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</si>
  <si>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</si>
  <si>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</si>
  <si>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</si>
  <si>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</si>
  <si>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</si>
  <si>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</si>
  <si>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</si>
  <si>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</si>
  <si>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</si>
  <si>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</si>
  <si>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</si>
  <si>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</si>
  <si>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</si>
  <si>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</si>
  <si>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</si>
  <si>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</si>
  <si>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</si>
  <si>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</si>
  <si>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</si>
  <si>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</si>
  <si>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</si>
  <si>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</si>
  <si>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</si>
  <si>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</si>
  <si>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</si>
  <si>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</si>
  <si>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</si>
  <si>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</si>
  <si>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</si>
  <si>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</si>
  <si>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</si>
  <si>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</si>
  <si>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</si>
  <si>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</si>
  <si>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</si>
  <si>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</si>
  <si>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</si>
  <si>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</si>
  <si>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</si>
  <si>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</si>
  <si>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</si>
  <si>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</si>
  <si>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</si>
  <si>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</si>
  <si>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</si>
  <si>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</si>
  <si>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</si>
  <si>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</si>
  <si>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</si>
  <si>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</si>
  <si>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</si>
  <si>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</si>
  <si>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</si>
  <si>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</si>
  <si>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</si>
  <si>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</si>
  <si>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</si>
  <si>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</si>
  <si>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</si>
  <si>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</si>
  <si>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</si>
  <si>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</si>
  <si>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</si>
  <si>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</si>
  <si>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</si>
  <si>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</si>
  <si>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</si>
  <si>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</si>
  <si>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</si>
  <si>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</si>
  <si>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</si>
  <si>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</si>
  <si>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</si>
  <si>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</si>
  <si>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</si>
  <si>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</si>
  <si>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</si>
  <si>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</si>
  <si>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</si>
  <si>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</si>
  <si>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</si>
  <si>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</si>
  <si>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</si>
  <si>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</si>
  <si>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</si>
  <si>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</si>
  <si>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</si>
  <si>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</si>
  <si>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</si>
  <si>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</si>
  <si>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</si>
  <si>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</si>
  <si>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</si>
  <si>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</si>
  <si>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</si>
  <si>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</si>
  <si>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</si>
  <si>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</si>
  <si>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</si>
  <si>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</si>
  <si>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</si>
  <si>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</si>
  <si>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</si>
  <si>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</si>
  <si>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</si>
  <si>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</si>
  <si>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</si>
  <si>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</si>
  <si>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</si>
  <si>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</si>
  <si>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</si>
  <si>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</si>
  <si>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</si>
  <si>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</si>
  <si>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</si>
  <si>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</si>
  <si>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</si>
  <si>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</si>
  <si>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</si>
  <si>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</si>
  <si>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</si>
  <si>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</si>
  <si>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</si>
  <si>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</si>
  <si>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</si>
  <si>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</si>
  <si>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</si>
  <si>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</si>
  <si>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</si>
  <si>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</si>
  <si>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</si>
  <si>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</si>
  <si>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</si>
  <si>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</si>
  <si>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</si>
  <si>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</si>
  <si>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</si>
  <si>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</si>
  <si>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</si>
  <si>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</si>
  <si>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</si>
  <si>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</si>
  <si>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</si>
  <si>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</si>
  <si>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</si>
  <si>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</si>
  <si>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</si>
  <si>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</si>
  <si>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</si>
  <si>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</si>
  <si>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</si>
  <si>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</si>
  <si>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</si>
  <si>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</si>
  <si>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</si>
  <si>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</si>
  <si>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</si>
  <si>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</si>
  <si>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</si>
  <si>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</si>
  <si>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</si>
  <si>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</si>
  <si>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</si>
  <si>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</si>
  <si>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</si>
  <si>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</si>
  <si>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</si>
  <si>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</si>
  <si>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</si>
  <si>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</si>
  <si>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</si>
  <si>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</si>
  <si>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</si>
  <si>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</si>
  <si>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</si>
  <si>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</si>
  <si>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</si>
  <si>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</si>
  <si>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</si>
  <si>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</si>
  <si>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</si>
  <si>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</si>
  <si>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</si>
  <si>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</si>
  <si>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</si>
  <si>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</si>
  <si>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</si>
  <si>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</si>
  <si>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</si>
  <si>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</si>
  <si>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</si>
  <si>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</si>
  <si>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</si>
  <si>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</si>
  <si>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</si>
  <si>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</si>
  <si>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</si>
  <si>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</si>
  <si>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</si>
  <si>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</si>
  <si>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</si>
  <si>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</si>
  <si>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</si>
  <si>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</si>
  <si>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</si>
  <si>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</si>
  <si>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</si>
  <si>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</si>
  <si>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</si>
  <si>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</si>
  <si>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</si>
  <si>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</si>
  <si>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</si>
  <si>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</si>
  <si>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</si>
  <si>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</si>
  <si>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</si>
  <si>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</si>
  <si>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</si>
  <si>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</si>
  <si>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</si>
  <si>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</si>
  <si>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</si>
  <si>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</si>
  <si>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</si>
  <si>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</si>
  <si>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</si>
  <si>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</si>
  <si>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</si>
  <si>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</si>
  <si>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</si>
  <si>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</si>
  <si>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</si>
  <si>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</si>
  <si>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</si>
  <si>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</si>
  <si>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</si>
  <si>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</si>
  <si>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</si>
  <si>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</si>
  <si>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</si>
  <si>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</si>
  <si>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</si>
  <si>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</si>
  <si>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</si>
  <si>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</si>
  <si>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</si>
  <si>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</si>
  <si>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</si>
  <si>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</si>
  <si>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</si>
  <si>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</si>
  <si>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</si>
  <si>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</si>
  <si>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</si>
  <si>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</si>
  <si>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</si>
  <si>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</si>
  <si>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</si>
  <si>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</si>
  <si>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</si>
  <si>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</si>
  <si>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</si>
  <si>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</si>
  <si>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</si>
  <si>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</si>
  <si>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</si>
  <si>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</si>
  <si>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</si>
  <si>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</si>
  <si>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</si>
  <si>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</si>
  <si>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</si>
  <si>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</si>
  <si>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</si>
  <si>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</si>
  <si>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</si>
  <si>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</si>
  <si>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</si>
  <si>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</si>
  <si>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</si>
  <si>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</si>
  <si>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</si>
  <si>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</si>
  <si>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</si>
  <si>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</si>
  <si>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</si>
  <si>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</si>
  <si>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</si>
  <si>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</si>
  <si>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</si>
  <si>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</si>
  <si>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</si>
  <si>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</si>
  <si>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</si>
  <si>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</si>
  <si>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</si>
  <si>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</si>
  <si>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</si>
  <si>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</si>
  <si>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</si>
  <si>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</si>
  <si>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</si>
  <si>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</si>
  <si>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</si>
  <si>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</si>
  <si>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</si>
  <si>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</si>
  <si>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</si>
  <si>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</si>
  <si>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</si>
  <si>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</si>
  <si>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</si>
  <si>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</si>
  <si>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</si>
  <si>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</si>
  <si>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</si>
  <si>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</si>
  <si>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</si>
  <si>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</si>
  <si>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</si>
  <si>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</si>
  <si>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</si>
  <si>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</si>
  <si>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</si>
  <si>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</si>
  <si>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</si>
  <si>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</si>
  <si>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</si>
  <si>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</si>
  <si>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</si>
  <si>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</si>
  <si>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</si>
  <si>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</si>
  <si>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</si>
  <si>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</si>
  <si>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</si>
  <si>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</si>
  <si>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</si>
  <si>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</si>
  <si>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</si>
  <si>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</si>
  <si>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</si>
  <si>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</si>
  <si>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</si>
  <si>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</si>
  <si>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</si>
  <si>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</si>
  <si>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</si>
  <si>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</si>
  <si>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</si>
  <si>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</si>
  <si>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</si>
  <si>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</si>
  <si>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</si>
  <si>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</si>
  <si>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</si>
  <si>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</si>
  <si>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</si>
  <si>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</si>
  <si>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</si>
  <si>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</si>
  <si>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</si>
  <si>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</si>
  <si>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</si>
  <si>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</si>
  <si>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</si>
  <si>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</si>
  <si>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</si>
  <si>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</si>
  <si>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</si>
  <si>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</si>
  <si>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</si>
  <si>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</si>
  <si>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</si>
  <si>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</si>
  <si>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</si>
  <si>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</si>
  <si>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</si>
  <si>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</si>
  <si>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</si>
  <si>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</si>
  <si>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</si>
  <si>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</si>
  <si>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</si>
  <si>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</si>
  <si>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</si>
  <si>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</si>
  <si>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</si>
  <si>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</si>
  <si>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</si>
  <si>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</si>
  <si>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</si>
  <si>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</si>
  <si>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</si>
  <si>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</si>
  <si>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</si>
  <si>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</si>
  <si>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</si>
  <si>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</si>
  <si>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</si>
  <si>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</si>
  <si>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</si>
  <si>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</si>
  <si>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</si>
  <si>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</si>
  <si>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</si>
  <si>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</si>
  <si>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</si>
  <si>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</si>
  <si>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</si>
  <si>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</si>
  <si>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</si>
  <si>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</si>
  <si>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</si>
  <si>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</si>
  <si>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</si>
  <si>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</si>
  <si>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</si>
  <si>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</si>
  <si>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</si>
  <si>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</si>
  <si>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</si>
  <si>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</si>
  <si>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</si>
  <si>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</si>
  <si>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</si>
  <si>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</si>
  <si>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</si>
  <si>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</si>
  <si>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</si>
  <si>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</si>
  <si>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</si>
  <si>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</si>
  <si>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</si>
  <si>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</si>
  <si>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</si>
  <si>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</si>
  <si>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</si>
  <si>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</si>
  <si>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</si>
  <si>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</si>
  <si>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</si>
  <si>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</si>
  <si>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</si>
  <si>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</si>
  <si>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</si>
  <si>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</si>
  <si>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</si>
  <si>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</si>
  <si>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</si>
  <si>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</si>
  <si>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</si>
  <si>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</si>
  <si>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</si>
  <si>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</si>
  <si>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</si>
  <si>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</si>
  <si>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</si>
  <si>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</si>
  <si>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</si>
  <si>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</si>
  <si>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</si>
  <si>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</si>
  <si>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</si>
  <si>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</si>
  <si>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</si>
  <si>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</si>
  <si>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</si>
  <si>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</si>
  <si>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</si>
  <si>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</si>
  <si>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</si>
  <si>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</si>
  <si>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</si>
  <si>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</si>
  <si>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</si>
  <si>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</si>
  <si>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</si>
  <si>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</si>
  <si>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</si>
  <si>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</si>
  <si>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</si>
  <si>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</si>
  <si>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</si>
  <si>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</si>
  <si>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</si>
  <si>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</si>
  <si>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</si>
  <si>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</si>
  <si>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</si>
  <si>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</si>
  <si>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</si>
  <si>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</si>
  <si>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</si>
  <si>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</si>
  <si>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</si>
  <si>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</si>
  <si>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</si>
  <si>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</si>
  <si>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</si>
  <si>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</si>
  <si>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</si>
  <si>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</si>
  <si>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</si>
  <si>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</si>
  <si>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</si>
  <si>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</si>
  <si>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</si>
  <si>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</si>
  <si>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</si>
  <si>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</si>
  <si>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</si>
  <si>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</si>
  <si>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</si>
  <si>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</si>
  <si>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</si>
  <si>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</si>
  <si>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</si>
  <si>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</si>
  <si>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</si>
  <si>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</si>
  <si>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</si>
  <si>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</si>
  <si>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</si>
  <si>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</si>
  <si>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</si>
  <si>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</si>
  <si>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</si>
  <si>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</si>
  <si>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</si>
  <si>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</si>
  <si>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</si>
  <si>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</si>
  <si>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</si>
  <si>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</si>
  <si>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</si>
  <si>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</si>
  <si>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</si>
  <si>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</si>
  <si>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</si>
  <si>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</si>
  <si>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</si>
  <si>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</si>
  <si>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</si>
  <si>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</si>
  <si>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</si>
  <si>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</si>
  <si>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</si>
  <si>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</si>
  <si>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</si>
  <si>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</si>
  <si>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</si>
  <si>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</si>
  <si>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</si>
  <si>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</si>
  <si>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</si>
  <si>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</si>
  <si>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</si>
  <si>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</si>
  <si>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</si>
  <si>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</si>
  <si>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</si>
  <si>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</si>
  <si>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</si>
  <si>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</si>
  <si>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</si>
  <si>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</si>
  <si>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</si>
  <si>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</si>
  <si>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</si>
  <si>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</si>
  <si>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</si>
  <si>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</si>
  <si>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</si>
  <si>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</si>
  <si>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</si>
  <si>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</si>
  <si>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</si>
  <si>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</si>
  <si>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</si>
  <si>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</si>
  <si>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</si>
  <si>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</si>
  <si>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</si>
  <si>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</si>
  <si>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</si>
  <si>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</si>
  <si>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</si>
  <si>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</si>
  <si>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</si>
  <si>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</si>
  <si>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</si>
  <si>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</si>
  <si>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</si>
  <si>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</si>
  <si>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</si>
  <si>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</si>
  <si>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</si>
  <si>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</si>
  <si>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</si>
  <si>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</si>
  <si>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</si>
  <si>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</si>
  <si>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</si>
  <si>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</si>
  <si>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</si>
  <si>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</si>
  <si>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</si>
  <si>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</si>
  <si>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</si>
  <si>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</si>
  <si>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</si>
  <si>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</si>
  <si>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</si>
  <si>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</si>
  <si>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</si>
  <si>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</si>
  <si>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</si>
  <si>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</si>
  <si>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</si>
  <si>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</si>
  <si>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</si>
  <si>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</si>
  <si>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</si>
  <si>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</si>
  <si>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</si>
  <si>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</si>
  <si>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</si>
  <si>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</si>
  <si>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</si>
  <si>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</si>
  <si>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</si>
  <si>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</si>
  <si>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</si>
  <si>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</si>
  <si>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</si>
  <si>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</si>
  <si>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</si>
  <si>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</si>
  <si>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</si>
  <si>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</si>
  <si>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</si>
  <si>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</si>
  <si>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</si>
  <si>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</si>
  <si>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</si>
  <si>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</si>
  <si>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</si>
  <si>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</si>
  <si>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</si>
  <si>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</si>
  <si>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</si>
  <si>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</si>
  <si>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</si>
  <si>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</si>
  <si>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</si>
  <si>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</si>
  <si>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</si>
  <si>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</si>
  <si>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</si>
  <si>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</si>
  <si>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</si>
  <si>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</si>
  <si>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</si>
  <si>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</si>
  <si>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</si>
  <si>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</si>
  <si>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</si>
  <si>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</si>
  <si>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</si>
  <si>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</si>
  <si>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</si>
  <si>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</si>
  <si>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</si>
  <si>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</si>
  <si>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</si>
  <si>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</si>
  <si>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</si>
  <si>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</si>
  <si>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</si>
  <si>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</si>
  <si>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</si>
  <si>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</si>
  <si>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</si>
  <si>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</si>
  <si>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</si>
  <si>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</si>
  <si>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</si>
  <si>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</si>
  <si>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</si>
  <si>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</si>
  <si>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</si>
  <si>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</si>
  <si>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</si>
  <si>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</si>
  <si>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</si>
  <si>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</si>
  <si>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</si>
  <si>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</si>
  <si>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</si>
  <si>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</si>
  <si>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</si>
  <si>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</si>
  <si>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</si>
  <si>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</si>
  <si>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</si>
  <si>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</si>
  <si>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</si>
  <si>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</si>
  <si>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</si>
  <si>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</si>
  <si>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</si>
  <si>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</si>
  <si>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</si>
  <si>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</si>
  <si>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</si>
  <si>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</si>
  <si>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</si>
  <si>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</si>
  <si>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</si>
  <si>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</si>
  <si>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</si>
  <si>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</si>
  <si>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</si>
  <si>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</si>
  <si>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</si>
  <si>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</si>
  <si>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</si>
  <si>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</si>
  <si>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</si>
  <si>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</si>
  <si>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</si>
  <si>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</si>
  <si>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</si>
  <si>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</si>
  <si>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</si>
  <si>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</si>
  <si>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</si>
  <si>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</si>
  <si>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</si>
  <si>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</si>
  <si>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</si>
  <si>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</si>
  <si>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</si>
  <si>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</si>
  <si>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</si>
  <si>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</si>
  <si>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</si>
  <si>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</si>
  <si>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</si>
  <si>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</si>
  <si>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</si>
  <si>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</si>
  <si>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</si>
  <si>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</si>
  <si>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</si>
  <si>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</si>
  <si>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</si>
  <si>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</si>
  <si>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</si>
  <si>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</si>
  <si>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</si>
  <si>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</si>
  <si>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</si>
  <si>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</si>
  <si>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</si>
  <si>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</si>
  <si>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</si>
  <si>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</si>
  <si>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</si>
  <si>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</si>
  <si>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</si>
  <si>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</si>
  <si>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</si>
  <si>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</si>
  <si>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</si>
  <si>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</si>
  <si>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</si>
  <si>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</si>
  <si>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</si>
  <si>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</si>
  <si>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</si>
  <si>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</si>
  <si>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</si>
  <si>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</si>
  <si>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</si>
  <si>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</si>
  <si>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</si>
  <si>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</si>
  <si>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</si>
  <si>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</si>
  <si>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</si>
  <si>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</si>
  <si>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</si>
  <si>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</si>
  <si>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</si>
  <si>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</si>
  <si>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</si>
  <si>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</si>
  <si>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</si>
  <si>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</si>
  <si>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</si>
  <si>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</si>
  <si>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</si>
  <si>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</si>
  <si>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</si>
  <si>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</si>
  <si>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</si>
  <si>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</si>
  <si>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</si>
  <si>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</si>
  <si>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</si>
  <si>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</si>
  <si>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</si>
  <si>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</si>
  <si>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</si>
  <si>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</si>
  <si>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</si>
  <si>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</si>
  <si>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</si>
  <si>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</si>
  <si>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</si>
  <si>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</si>
  <si>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</si>
  <si>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</si>
  <si>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</si>
  <si>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</si>
  <si>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</si>
  <si>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</si>
  <si>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</si>
  <si>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</si>
  <si>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</si>
  <si>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</si>
  <si>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</si>
  <si>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</si>
  <si>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</si>
  <si>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</si>
  <si>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</si>
  <si>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</si>
  <si>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</si>
  <si>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</si>
  <si>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</si>
  <si>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</si>
  <si>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</si>
  <si>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</si>
  <si>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</si>
  <si>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</si>
  <si>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</si>
  <si>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</si>
  <si>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</si>
  <si>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</si>
  <si>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</si>
  <si>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</si>
  <si>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</si>
  <si>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</si>
  <si>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</si>
  <si>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</si>
  <si>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</si>
  <si>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</si>
  <si>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</si>
  <si>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</si>
  <si>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</si>
  <si>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</si>
  <si>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</si>
  <si>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</si>
  <si>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</si>
  <si>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</si>
  <si>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</si>
  <si>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</si>
  <si>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</si>
  <si>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</si>
  <si>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</si>
  <si>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</si>
  <si>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</si>
  <si>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</si>
  <si>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</si>
  <si>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</si>
  <si>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</si>
  <si>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</si>
  <si>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</si>
  <si>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</si>
  <si>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</si>
  <si>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</si>
  <si>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</si>
  <si>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</si>
  <si>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</si>
  <si>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</si>
  <si>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</si>
  <si>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</si>
  <si>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</si>
  <si>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</si>
  <si>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</si>
  <si>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</si>
  <si>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</si>
  <si>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</si>
  <si>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</si>
  <si>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</si>
  <si>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</si>
  <si>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</si>
  <si>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</si>
  <si>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</si>
  <si>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</si>
  <si>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</si>
  <si>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</si>
  <si>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</si>
  <si>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</si>
  <si>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</si>
  <si>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</si>
  <si>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</si>
  <si>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</si>
  <si>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</si>
  <si>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</si>
  <si>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</si>
  <si>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</si>
  <si>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</si>
  <si>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</si>
  <si>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</si>
  <si>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</si>
  <si>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</si>
  <si>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</si>
  <si>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</si>
  <si>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</si>
  <si>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</si>
  <si>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</si>
  <si>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</si>
  <si>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</si>
  <si>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</si>
  <si>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</si>
  <si>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</si>
  <si>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</si>
  <si>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</si>
  <si>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</si>
  <si>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</si>
  <si>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</si>
  <si>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</si>
  <si>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</si>
  <si>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</si>
  <si>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</si>
  <si>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</si>
  <si>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</si>
  <si>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</si>
  <si>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</si>
  <si>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</si>
  <si>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</si>
  <si>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</si>
  <si>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</si>
  <si>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</si>
  <si>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</si>
  <si>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</si>
  <si>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</si>
  <si>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</si>
  <si>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</si>
  <si>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</si>
  <si>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</si>
  <si>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</si>
  <si>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</si>
  <si>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</si>
  <si>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</si>
  <si>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</si>
  <si>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</si>
  <si>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</si>
  <si>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</si>
  <si>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</si>
  <si>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</si>
  <si>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</si>
  <si>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</si>
  <si>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</si>
  <si>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</si>
  <si>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</si>
  <si>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</si>
  <si>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</si>
  <si>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</si>
  <si>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</si>
  <si>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</si>
  <si>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</si>
  <si>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</si>
  <si>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</si>
  <si>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</si>
  <si>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</si>
  <si>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</si>
  <si>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</si>
  <si>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</si>
  <si>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</si>
  <si>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</si>
  <si>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</si>
  <si>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</si>
  <si>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</si>
  <si>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</si>
  <si>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</si>
  <si>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</si>
  <si>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</si>
  <si>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</si>
  <si>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</si>
  <si>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</si>
  <si>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</si>
  <si>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</si>
  <si>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</si>
  <si>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</si>
  <si>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</si>
  <si>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</si>
  <si>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</si>
  <si>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</si>
  <si>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</si>
  <si>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</si>
  <si>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</si>
  <si>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</si>
  <si>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</si>
  <si>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</si>
  <si>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</si>
  <si>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</si>
  <si>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</si>
  <si>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</si>
  <si>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</si>
  <si>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</si>
  <si>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</si>
  <si>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</si>
  <si>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</si>
  <si>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</si>
  <si>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</si>
  <si>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</si>
  <si>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</si>
  <si>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</si>
  <si>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</si>
  <si>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</si>
  <si>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</si>
  <si>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</si>
  <si>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</si>
  <si>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</si>
  <si>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</si>
  <si>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</si>
  <si>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</si>
  <si>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</si>
  <si>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</si>
  <si>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</si>
  <si>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</si>
  <si>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</si>
  <si>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</si>
  <si>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</si>
  <si>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</si>
  <si>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</si>
  <si>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</si>
  <si>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</si>
  <si>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</si>
  <si>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</si>
  <si>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</si>
  <si>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</si>
  <si>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</si>
  <si>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</si>
  <si>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</si>
  <si>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</si>
  <si>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</si>
  <si>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</si>
  <si>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</si>
  <si>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</si>
  <si>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</si>
  <si>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</si>
  <si>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</si>
  <si>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</si>
  <si>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</si>
  <si>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</si>
  <si>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</si>
  <si>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</si>
  <si>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</si>
  <si>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</si>
  <si>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</si>
  <si>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</si>
  <si>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</si>
  <si>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</si>
  <si>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</si>
  <si>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</si>
  <si>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</si>
  <si>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</si>
  <si>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</si>
  <si>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</si>
  <si>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</si>
  <si>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</si>
  <si>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</si>
  <si>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</si>
  <si>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</si>
  <si>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</si>
  <si>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</si>
  <si>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</si>
  <si>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</si>
  <si>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</si>
  <si>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</si>
  <si>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</si>
  <si>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</si>
  <si>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</si>
  <si>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</si>
  <si>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</si>
  <si>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</si>
  <si>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</si>
  <si>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</si>
  <si>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</si>
  <si>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</si>
  <si>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</si>
  <si>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</si>
  <si>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</si>
  <si>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</si>
  <si>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</si>
  <si>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</si>
  <si>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</si>
  <si>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</si>
  <si>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</si>
  <si>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</si>
  <si>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</si>
  <si>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</si>
  <si>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</si>
  <si>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</si>
  <si>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</si>
  <si>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</si>
  <si>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</si>
  <si>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</si>
  <si>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</si>
  <si>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</si>
  <si>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</si>
  <si>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</si>
  <si>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</si>
  <si>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</si>
  <si>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</si>
  <si>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</si>
  <si>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</si>
  <si>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</si>
  <si>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</si>
  <si>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</si>
  <si>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</si>
  <si>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</si>
  <si>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</si>
  <si>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</si>
  <si>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</si>
  <si>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</si>
  <si>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</si>
  <si>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</si>
  <si>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</si>
  <si>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</si>
  <si>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</si>
  <si>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</si>
  <si>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</si>
  <si>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</si>
  <si>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</si>
  <si>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</si>
  <si>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</si>
  <si>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</si>
  <si>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</si>
  <si>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</si>
  <si>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</si>
  <si>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</si>
  <si>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</si>
  <si>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</si>
  <si>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</si>
  <si>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</si>
  <si>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</si>
  <si>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</si>
  <si>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</si>
  <si>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</si>
  <si>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</si>
  <si>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</si>
  <si>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</si>
  <si>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</si>
  <si>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</si>
  <si>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</si>
  <si>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</si>
  <si>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</si>
  <si>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</si>
  <si>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</si>
  <si>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</si>
  <si>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</si>
  <si>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</si>
  <si>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</si>
  <si>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</si>
  <si>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</si>
  <si>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</si>
  <si>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</si>
  <si>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</si>
  <si>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</si>
  <si>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</si>
  <si>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</si>
  <si>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</si>
  <si>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</si>
  <si>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</si>
  <si>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</si>
  <si>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</si>
  <si>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</si>
  <si>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</si>
  <si>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</si>
  <si>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</si>
  <si>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</si>
  <si>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</si>
  <si>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</si>
  <si>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</si>
  <si>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</si>
  <si>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</si>
  <si>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</si>
  <si>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</si>
  <si>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</si>
  <si>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</si>
  <si>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</si>
  <si>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</si>
  <si>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</si>
  <si>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</si>
  <si>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</si>
  <si>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</si>
  <si>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</si>
  <si>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</si>
  <si>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</si>
  <si>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</si>
  <si>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</si>
  <si>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</si>
  <si>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</si>
  <si>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</si>
  <si>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</si>
  <si>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</si>
  <si>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</si>
  <si>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</si>
  <si>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</si>
  <si>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</si>
  <si>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</si>
  <si>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</si>
  <si>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</si>
  <si>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</si>
  <si>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</si>
  <si>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</si>
  <si>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</si>
  <si>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</si>
  <si>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</si>
  <si>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</si>
  <si>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</si>
  <si>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</si>
  <si>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</si>
  <si>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</si>
  <si>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</si>
  <si>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</si>
  <si>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</si>
  <si>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</si>
  <si>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</si>
  <si>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</si>
  <si>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</si>
  <si>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</si>
  <si>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</si>
  <si>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</si>
  <si>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</si>
  <si>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</si>
  <si>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</si>
  <si>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</si>
  <si>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</si>
  <si>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</si>
  <si>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</si>
  <si>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</si>
  <si>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</si>
  <si>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</si>
  <si>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</si>
  <si>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</si>
  <si>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</si>
  <si>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</si>
  <si>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</si>
  <si>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</si>
  <si>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</si>
  <si>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</si>
  <si>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</si>
  <si>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</si>
  <si>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</si>
  <si>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</si>
  <si>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</si>
  <si>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</si>
  <si>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</si>
  <si>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</si>
  <si>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</si>
  <si>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</si>
  <si>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</si>
  <si>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</si>
  <si>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</si>
  <si>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</si>
  <si>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</si>
  <si>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</si>
  <si>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</si>
  <si>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</si>
  <si>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</si>
  <si>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</si>
  <si>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</si>
  <si>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</si>
  <si>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</si>
  <si>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</si>
  <si>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</si>
  <si>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</si>
  <si>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</si>
  <si>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</si>
  <si>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</si>
  <si>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</si>
  <si>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</si>
  <si>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</si>
  <si>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</si>
  <si>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</si>
  <si>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</si>
  <si>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</si>
  <si>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</si>
  <si>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</si>
  <si>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</si>
  <si>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</si>
  <si>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</si>
  <si>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</si>
  <si>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</si>
  <si>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</si>
  <si>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</si>
  <si>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</si>
  <si>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</si>
  <si>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</si>
  <si>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</si>
  <si>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</si>
  <si>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</si>
  <si>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</si>
  <si>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</si>
  <si>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</si>
  <si>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</si>
  <si>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</si>
  <si>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</si>
  <si>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</si>
  <si>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</si>
  <si>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</si>
  <si>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</si>
  <si>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</si>
  <si>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</si>
  <si>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</si>
  <si>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</si>
  <si>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</si>
  <si>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</si>
  <si>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</si>
  <si>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</si>
  <si>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</si>
  <si>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</si>
  <si>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</si>
  <si>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</si>
  <si>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</si>
  <si>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</si>
  <si>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</si>
  <si>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</si>
  <si>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</si>
  <si>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</si>
  <si>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</si>
  <si>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</si>
  <si>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</si>
  <si>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</si>
  <si>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</si>
  <si>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</si>
  <si>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</si>
  <si>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</si>
  <si>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</si>
  <si>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</si>
  <si>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</si>
  <si>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</si>
  <si>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</si>
  <si>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</si>
  <si>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</si>
  <si>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</si>
  <si>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</si>
  <si>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</si>
  <si>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</si>
  <si>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</si>
  <si>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</si>
  <si>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</si>
  <si>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</si>
  <si>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</si>
  <si>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</si>
  <si>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</si>
  <si>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</si>
  <si>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</si>
  <si>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</si>
  <si>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</si>
  <si>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</si>
  <si>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</si>
  <si>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</si>
  <si>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</si>
  <si>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</si>
  <si>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</si>
  <si>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</si>
  <si>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</si>
  <si>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</si>
  <si>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</si>
  <si>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</si>
  <si>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</si>
  <si>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</si>
  <si>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</si>
  <si>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</si>
  <si>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</si>
  <si>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</si>
  <si>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</si>
  <si>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</si>
  <si>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</si>
  <si>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</si>
  <si>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</si>
  <si>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</si>
  <si>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</si>
  <si>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</si>
  <si>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</si>
  <si>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</si>
  <si>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</si>
  <si>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</si>
  <si>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</si>
  <si>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</si>
  <si>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</si>
  <si>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</si>
  <si>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</si>
  <si>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</si>
  <si>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</si>
  <si>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</si>
  <si>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</si>
  <si>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</si>
  <si>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</si>
  <si>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</si>
  <si>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</si>
  <si>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</si>
  <si>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</si>
  <si>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</si>
  <si>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</si>
  <si>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</si>
  <si>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</si>
  <si>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</si>
  <si>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</si>
  <si>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</si>
  <si>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</si>
  <si>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</si>
  <si>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</si>
  <si>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</si>
  <si>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</si>
  <si>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</si>
  <si>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</si>
  <si>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</si>
  <si>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</si>
  <si>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</si>
  <si>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</si>
  <si>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</si>
  <si>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</si>
  <si>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</si>
  <si>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</si>
  <si>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</si>
  <si>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</si>
  <si>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</si>
  <si>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</si>
  <si>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</si>
  <si>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</si>
  <si>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</si>
  <si>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</si>
  <si>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</si>
  <si>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</si>
  <si>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</si>
  <si>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</si>
  <si>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</si>
  <si>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</si>
  <si>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</si>
  <si>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</si>
  <si>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</si>
  <si>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</si>
  <si>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</si>
  <si>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</si>
  <si>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</si>
  <si>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</si>
  <si>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</si>
  <si>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</si>
  <si>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</si>
  <si>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</si>
  <si>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</si>
  <si>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</si>
  <si>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</si>
  <si>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</si>
  <si>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</si>
  <si>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</si>
  <si>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</si>
  <si>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</si>
  <si>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</si>
  <si>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</si>
  <si>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</si>
  <si>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</si>
  <si>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</si>
  <si>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</si>
  <si>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</si>
  <si>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</si>
  <si>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</si>
  <si>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</si>
  <si>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</si>
  <si>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</si>
  <si>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</si>
  <si>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</si>
  <si>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</si>
  <si>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</si>
  <si>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</si>
  <si>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</si>
  <si>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</si>
  <si>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</si>
  <si>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</si>
  <si>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</si>
  <si>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</si>
  <si>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</si>
  <si>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</si>
  <si>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</si>
  <si>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</si>
  <si>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</si>
  <si>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</si>
  <si>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</si>
  <si>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</si>
  <si>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</si>
  <si>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</si>
  <si>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</si>
  <si>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</si>
  <si>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</si>
  <si>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</si>
  <si>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</si>
  <si>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</si>
  <si>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</si>
  <si>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</si>
  <si>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</si>
  <si>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</si>
  <si>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</si>
  <si>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</si>
  <si>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</si>
  <si>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</si>
  <si>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</si>
  <si>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</si>
  <si>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</si>
  <si>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</si>
  <si>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</si>
  <si>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</si>
  <si>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</si>
  <si>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</si>
  <si>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</si>
  <si>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</si>
  <si>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</si>
  <si>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</si>
  <si>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</si>
  <si>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</si>
  <si>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</si>
  <si>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</si>
  <si>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</si>
  <si>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</si>
  <si>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</si>
  <si>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</si>
  <si>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</si>
  <si>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</si>
  <si>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</si>
  <si>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</si>
  <si>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</si>
  <si>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</si>
  <si>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</si>
  <si>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</si>
  <si>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</si>
  <si>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</si>
  <si>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</si>
  <si>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</si>
  <si>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</si>
  <si>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</si>
  <si>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</si>
  <si>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</si>
  <si>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</si>
  <si>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</si>
  <si>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</si>
  <si>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</si>
  <si>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</si>
  <si>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</si>
  <si>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</si>
  <si>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</si>
  <si>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</si>
  <si>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</si>
  <si>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</si>
  <si>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</si>
  <si>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</si>
  <si>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</si>
  <si>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</si>
  <si>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</si>
  <si>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</si>
  <si>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</si>
  <si>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</si>
  <si>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</si>
  <si>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</si>
  <si>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</si>
  <si>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</si>
  <si>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</si>
  <si>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</si>
  <si>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</si>
  <si>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</si>
  <si>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</si>
  <si>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</si>
  <si>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</si>
  <si>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</si>
  <si>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</si>
  <si>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</si>
  <si>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</si>
  <si>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</si>
  <si>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</si>
  <si>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</si>
  <si>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</si>
  <si>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</si>
  <si>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</si>
  <si>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</si>
  <si>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</si>
  <si>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</si>
  <si>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</si>
  <si>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</si>
  <si>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</si>
  <si>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</si>
  <si>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</si>
  <si>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</si>
  <si>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</si>
  <si>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</si>
  <si>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</si>
  <si>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</si>
  <si>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</si>
  <si>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</si>
  <si>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</si>
  <si>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</si>
  <si>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</si>
  <si>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</si>
  <si>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</si>
  <si>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</si>
  <si>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</si>
  <si>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</si>
  <si>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</si>
  <si>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</si>
  <si>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</si>
  <si>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</si>
  <si>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</si>
  <si>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</si>
  <si>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</si>
  <si>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</si>
  <si>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</si>
  <si>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</si>
  <si>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</si>
  <si>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</si>
  <si>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</si>
  <si>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</si>
  <si>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</si>
  <si>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</si>
  <si>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</si>
  <si>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</si>
  <si>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</si>
  <si>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</si>
  <si>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</si>
  <si>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</si>
  <si>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</si>
  <si>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</si>
  <si>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</si>
  <si>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</si>
  <si>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</si>
  <si>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</si>
  <si>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</si>
  <si>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</si>
  <si>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</si>
  <si>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</si>
  <si>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</si>
  <si>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</si>
  <si>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</si>
  <si>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</si>
  <si>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</si>
  <si>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</si>
  <si>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</si>
  <si>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</si>
  <si>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</si>
  <si>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</si>
  <si>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</si>
  <si>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</si>
  <si>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</si>
  <si>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</si>
  <si>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</si>
  <si>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</si>
  <si>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</si>
  <si>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</si>
  <si>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</si>
  <si>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</si>
  <si>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</si>
  <si>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</si>
  <si>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</si>
  <si>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</si>
  <si>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</si>
  <si>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</si>
  <si>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</si>
  <si>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</si>
  <si>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</si>
  <si>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</si>
  <si>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</si>
  <si>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</si>
  <si>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</si>
  <si>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</si>
  <si>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</si>
  <si>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</si>
  <si>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</si>
  <si>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</si>
  <si>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</si>
  <si>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</si>
  <si>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</si>
  <si>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</si>
  <si>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</si>
  <si>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</si>
  <si>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</si>
  <si>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</si>
  <si>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</si>
  <si>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</si>
  <si>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</si>
  <si>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</si>
  <si>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</si>
  <si>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</si>
  <si>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</si>
  <si>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</si>
  <si>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</si>
  <si>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</si>
  <si>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</si>
  <si>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</si>
  <si>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</si>
  <si>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</si>
  <si>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</si>
  <si>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</si>
  <si>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</si>
  <si>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</si>
  <si>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</si>
  <si>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</si>
  <si>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</si>
  <si>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</si>
  <si>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</si>
  <si>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</si>
  <si>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</si>
  <si>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</si>
  <si>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</si>
  <si>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</si>
  <si>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</si>
  <si>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</si>
  <si>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</si>
  <si>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</si>
  <si>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</si>
  <si>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</si>
  <si>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</si>
  <si>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</si>
  <si>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</si>
  <si>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</si>
  <si>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</si>
  <si>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</si>
  <si>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</si>
  <si>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</si>
  <si>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</si>
  <si>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</si>
  <si>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</si>
  <si>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</si>
  <si>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</si>
  <si>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</si>
  <si>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</si>
  <si>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</si>
  <si>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</si>
  <si>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</si>
  <si>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</si>
  <si>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</si>
  <si>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</si>
  <si>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</si>
  <si>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</si>
  <si>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</si>
  <si>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</si>
  <si>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</si>
  <si>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</si>
  <si>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</si>
  <si>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</si>
  <si>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</si>
  <si>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</si>
  <si>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</si>
  <si>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</si>
  <si>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</si>
  <si>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</si>
  <si>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</si>
  <si>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</si>
  <si>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</si>
  <si>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</si>
  <si>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</si>
  <si>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</si>
  <si>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</si>
  <si>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</si>
  <si>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</si>
  <si>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</si>
  <si>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</si>
  <si>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</si>
  <si>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</si>
  <si>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</si>
  <si>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</si>
  <si>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</si>
  <si>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</si>
  <si>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</si>
  <si>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</si>
  <si>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</si>
  <si>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</si>
  <si>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</si>
  <si>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</si>
  <si>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</si>
  <si>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</si>
  <si>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</si>
  <si>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</si>
  <si>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</si>
  <si>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</si>
  <si>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</si>
  <si>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</si>
  <si>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</si>
  <si>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</si>
  <si>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</si>
  <si>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</si>
  <si>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</si>
  <si>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</si>
  <si>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</si>
  <si>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</si>
  <si>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</si>
  <si>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</si>
  <si>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</si>
  <si>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</si>
  <si>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</si>
  <si>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</si>
  <si>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</si>
  <si>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</si>
  <si>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</si>
  <si>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</si>
  <si>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</si>
  <si>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</si>
  <si>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</si>
  <si>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</si>
  <si>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</si>
  <si>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</si>
  <si>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</si>
  <si>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</si>
  <si>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</si>
  <si>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</si>
  <si>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</si>
  <si>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</si>
  <si>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</si>
  <si>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</si>
  <si>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</si>
  <si>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</si>
  <si>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</si>
  <si>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</si>
  <si>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</si>
  <si>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</si>
  <si>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</si>
  <si>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</si>
  <si>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</si>
  <si>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</si>
  <si>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</si>
  <si>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</si>
  <si>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</si>
  <si>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</si>
  <si>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</si>
  <si>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</si>
  <si>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</si>
  <si>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</si>
  <si>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</si>
  <si>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</si>
  <si>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</si>
  <si>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</si>
  <si>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</si>
  <si>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</si>
  <si>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</si>
  <si>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</si>
  <si>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</si>
  <si>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</si>
  <si>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</si>
  <si>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</si>
  <si>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</si>
  <si>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</si>
  <si>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</si>
  <si>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</si>
  <si>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</si>
  <si>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</si>
  <si>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</si>
  <si>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</si>
  <si>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</si>
  <si>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</si>
  <si>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</si>
  <si>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</si>
  <si>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</si>
  <si>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</si>
  <si>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</si>
  <si>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</si>
  <si>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</si>
  <si>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</si>
  <si>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</si>
  <si>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</si>
  <si>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</si>
  <si>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</si>
  <si>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</si>
  <si>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</si>
  <si>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</si>
  <si>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</si>
  <si>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</si>
  <si>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</si>
  <si>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</si>
  <si>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</si>
  <si>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</si>
  <si>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</si>
  <si>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</si>
  <si>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</si>
  <si>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</si>
  <si>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</si>
  <si>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</si>
  <si>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</si>
  <si>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</si>
  <si>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</si>
  <si>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</si>
  <si>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</si>
  <si>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</si>
  <si>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</si>
  <si>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</si>
  <si>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</si>
  <si>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</si>
  <si>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</si>
  <si>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</si>
  <si>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</si>
  <si>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</si>
  <si>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</si>
  <si>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</si>
  <si>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</si>
  <si>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</si>
  <si>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</si>
  <si>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</si>
  <si>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</si>
  <si>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</si>
  <si>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</si>
  <si>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</si>
  <si>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</si>
  <si>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</si>
  <si>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</si>
  <si>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</si>
  <si>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</si>
  <si>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</si>
  <si>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</si>
  <si>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</si>
  <si>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</si>
  <si>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</si>
  <si>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</si>
  <si>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</si>
  <si>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</si>
  <si>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</si>
  <si>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</si>
  <si>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</si>
  <si>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</si>
  <si>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</si>
  <si>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</si>
  <si>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</si>
  <si>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</si>
  <si>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</si>
  <si>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</si>
  <si>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</si>
  <si>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</si>
  <si>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</si>
  <si>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</si>
  <si>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</si>
  <si>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</si>
  <si>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</si>
  <si>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</si>
  <si>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</si>
  <si>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</si>
  <si>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</si>
  <si>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</si>
  <si>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</si>
  <si>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</si>
  <si>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</si>
  <si>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</si>
  <si>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</si>
  <si>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</si>
  <si>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</si>
  <si>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</si>
  <si>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</si>
  <si>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</si>
  <si>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</si>
  <si>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</si>
  <si>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</si>
  <si>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</si>
  <si>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</si>
  <si>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</si>
  <si>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</si>
  <si>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</si>
  <si>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</si>
  <si>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</si>
  <si>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</si>
  <si>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</si>
  <si>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</si>
  <si>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</si>
  <si>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</si>
  <si>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</si>
  <si>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</si>
  <si>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</si>
  <si>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</si>
  <si>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</si>
  <si>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</si>
  <si>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</si>
  <si>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</si>
  <si>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</si>
  <si>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</si>
  <si>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</si>
  <si>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</si>
  <si>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</si>
  <si>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</si>
  <si>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</si>
  <si>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</si>
  <si>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</si>
  <si>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</si>
  <si>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</si>
  <si>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</si>
  <si>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</si>
  <si>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</si>
  <si>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</si>
  <si>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</si>
  <si>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</si>
  <si>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</si>
  <si>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</si>
  <si>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</si>
  <si>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</si>
  <si>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</si>
  <si>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</si>
  <si>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</si>
  <si>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</si>
  <si>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</si>
  <si>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</si>
  <si>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</si>
  <si>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</si>
  <si>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</si>
  <si>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</si>
  <si>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</si>
  <si>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</si>
  <si>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</si>
  <si>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</si>
  <si>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</si>
  <si>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</si>
  <si>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</si>
  <si>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</si>
  <si>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</si>
  <si>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</si>
  <si>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</si>
  <si>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</si>
  <si>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</si>
  <si>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</si>
  <si>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</si>
  <si>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</si>
  <si>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</si>
  <si>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</si>
  <si>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</si>
  <si>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</si>
  <si>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</si>
  <si>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</si>
  <si>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</si>
  <si>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</si>
  <si>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</si>
  <si>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</si>
  <si>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</si>
  <si>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</si>
  <si>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</si>
  <si>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</si>
  <si>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</si>
  <si>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</si>
  <si>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</si>
  <si>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</si>
  <si>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</si>
  <si>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</si>
  <si>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</si>
  <si>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</si>
  <si>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</si>
  <si>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</si>
  <si>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</si>
  <si>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</si>
  <si>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</si>
  <si>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</si>
  <si>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</si>
  <si>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</si>
  <si>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</si>
  <si>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</si>
  <si>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</si>
  <si>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</si>
  <si>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</si>
  <si>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</si>
  <si>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</si>
  <si>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</si>
  <si>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</si>
  <si>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</si>
  <si>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</si>
  <si>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</si>
  <si>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</si>
  <si>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</si>
  <si>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</si>
  <si>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</si>
  <si>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</si>
  <si>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</si>
  <si>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</si>
  <si>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</si>
  <si>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</si>
  <si>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</si>
  <si>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</si>
  <si>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</si>
  <si>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</si>
  <si>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</si>
  <si>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</si>
  <si>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</si>
  <si>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</si>
  <si>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</si>
  <si>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</si>
  <si>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</si>
  <si>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</si>
  <si>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</si>
  <si>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</si>
  <si>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</si>
  <si>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</si>
  <si>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</si>
  <si>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</si>
  <si>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</si>
  <si>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</si>
  <si>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</si>
  <si>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</si>
  <si>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</si>
  <si>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</si>
  <si>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</si>
  <si>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</si>
  <si>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</si>
  <si>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</si>
  <si>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</si>
  <si>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</si>
  <si>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</si>
  <si>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</si>
  <si>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</si>
  <si>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</si>
  <si>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</si>
  <si>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</si>
  <si>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</si>
  <si>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</si>
  <si>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</si>
  <si>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</si>
  <si>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</si>
  <si>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</si>
  <si>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</si>
  <si>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</si>
  <si>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</si>
  <si>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</si>
  <si>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</si>
  <si>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</si>
  <si>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</si>
  <si>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</si>
  <si>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</si>
  <si>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</si>
  <si>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</si>
  <si>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</si>
  <si>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</si>
  <si>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</si>
  <si>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</si>
  <si>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</si>
  <si>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</si>
  <si>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</si>
  <si>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</si>
  <si>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</si>
  <si>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</si>
  <si>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</si>
  <si>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</si>
  <si>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</si>
  <si>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</si>
  <si>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</si>
  <si>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</si>
  <si>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</si>
  <si>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</si>
  <si>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</si>
  <si>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</si>
  <si>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</si>
  <si>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</si>
  <si>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</si>
  <si>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</si>
  <si>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</si>
  <si>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</si>
  <si>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</si>
  <si>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</si>
  <si>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</si>
  <si>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</si>
  <si>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</si>
  <si>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</si>
  <si>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</si>
  <si>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</si>
  <si>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</si>
  <si>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</si>
  <si>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</si>
  <si>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</si>
  <si>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</si>
  <si>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</si>
  <si>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</si>
  <si>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</si>
  <si>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</si>
  <si>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</si>
  <si>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</si>
  <si>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</si>
  <si>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</si>
  <si>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</si>
  <si>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</si>
  <si>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</si>
  <si>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</si>
  <si>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</si>
  <si>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</si>
  <si>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</si>
  <si>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</si>
  <si>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</si>
  <si>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</si>
  <si>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</si>
  <si>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</si>
  <si>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</si>
  <si>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</si>
  <si>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</si>
  <si>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</si>
  <si>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</si>
  <si>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</si>
  <si>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</si>
  <si>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</si>
  <si>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</si>
  <si>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</si>
  <si>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</si>
  <si>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</si>
  <si>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</si>
  <si>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</si>
  <si>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</si>
  <si>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</si>
  <si>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</si>
  <si>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</si>
  <si>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</si>
  <si>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</si>
  <si>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</si>
  <si>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</si>
  <si>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</si>
  <si>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</si>
  <si>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</si>
  <si>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</si>
  <si>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</si>
  <si>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</si>
  <si>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</si>
  <si>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</si>
  <si>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</si>
  <si>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</si>
  <si>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</si>
  <si>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</si>
  <si>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</si>
  <si>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</si>
  <si>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</si>
  <si>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</si>
  <si>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</si>
  <si>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</si>
  <si>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</si>
  <si>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</si>
  <si>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</si>
  <si>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</si>
  <si>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</si>
  <si>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</si>
  <si>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</si>
  <si>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</si>
  <si>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</si>
  <si>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</si>
  <si>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</si>
  <si>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</si>
  <si>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</si>
  <si>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</si>
  <si>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</si>
  <si>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</si>
  <si>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</si>
  <si>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</si>
  <si>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</si>
  <si>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</si>
  <si>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</si>
  <si>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</si>
  <si>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</si>
  <si>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</si>
  <si>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</si>
  <si>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</si>
  <si>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</si>
  <si>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</si>
  <si>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</si>
  <si>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</si>
  <si>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</si>
  <si>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</si>
  <si>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</si>
  <si>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</si>
  <si>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</si>
  <si>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</si>
  <si>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</si>
  <si>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</si>
  <si>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</si>
  <si>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</si>
  <si>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</si>
  <si>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</si>
  <si>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</si>
  <si>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</si>
  <si>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</si>
  <si>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</si>
  <si>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</si>
  <si>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</si>
  <si>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</si>
  <si>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</si>
  <si>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</si>
  <si>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</si>
  <si>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</si>
  <si>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</si>
  <si>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</si>
  <si>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</si>
  <si>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</si>
  <si>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</si>
  <si>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</si>
  <si>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</si>
  <si>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</si>
  <si>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</si>
  <si>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</si>
  <si>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</si>
  <si>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</si>
  <si>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</si>
  <si>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</si>
  <si>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</si>
  <si>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</si>
  <si>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</si>
  <si>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</si>
  <si>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</si>
  <si>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</si>
  <si>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</si>
  <si>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</si>
  <si>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</si>
  <si>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</si>
  <si>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</si>
  <si>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</si>
  <si>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</si>
  <si>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</si>
  <si>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</si>
  <si>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</si>
  <si>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</si>
  <si>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</si>
  <si>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</si>
  <si>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</si>
  <si>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</si>
  <si>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</si>
  <si>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</si>
  <si>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</si>
  <si>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</si>
  <si>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</si>
  <si>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</si>
  <si>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</si>
  <si>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</si>
  <si>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</si>
  <si>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</si>
  <si>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</si>
  <si>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</si>
  <si>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</si>
  <si>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</si>
  <si>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</si>
  <si>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</si>
  <si>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</si>
  <si>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</si>
  <si>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</si>
  <si>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</si>
  <si>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</si>
  <si>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</si>
  <si>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</si>
  <si>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</si>
  <si>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</si>
  <si>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</si>
  <si>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</si>
  <si>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</si>
  <si>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</si>
  <si>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</si>
  <si>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</si>
  <si>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</si>
  <si>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</si>
  <si>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</si>
  <si>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</si>
  <si>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</si>
  <si>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</si>
  <si>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</si>
  <si>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</si>
  <si>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</si>
  <si>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</si>
  <si>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</si>
  <si>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</si>
  <si>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</si>
  <si>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</si>
  <si>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</si>
  <si>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</si>
  <si>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</si>
  <si>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</si>
  <si>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</si>
  <si>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</si>
  <si>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</si>
  <si>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</si>
  <si>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</si>
  <si>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</si>
  <si>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</si>
  <si>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</si>
  <si>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</si>
  <si>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</si>
  <si>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</si>
  <si>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</si>
  <si>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</si>
  <si>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</si>
  <si>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</si>
  <si>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</si>
  <si>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</si>
  <si>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</si>
  <si>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</si>
  <si>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</si>
  <si>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</si>
  <si>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</si>
  <si>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</si>
  <si>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</si>
  <si>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</si>
  <si>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</si>
  <si>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</si>
  <si>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</si>
  <si>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</si>
  <si>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</si>
  <si>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</si>
  <si>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</si>
  <si>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</si>
  <si>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</si>
  <si>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</si>
  <si>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</si>
  <si>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</si>
  <si>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</si>
  <si>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</si>
  <si>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</si>
  <si>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</si>
  <si>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</si>
  <si>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</si>
  <si>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</si>
  <si>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</si>
  <si>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</si>
  <si>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</si>
  <si>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</si>
  <si>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</si>
  <si>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</si>
  <si>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</si>
  <si>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</si>
  <si>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</si>
  <si>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</si>
  <si>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</si>
  <si>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</si>
  <si>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</si>
  <si>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</si>
  <si>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</si>
  <si>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</si>
  <si>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</si>
  <si>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</si>
  <si>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</si>
  <si>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</si>
  <si>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</si>
  <si>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</si>
  <si>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</si>
  <si>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</si>
  <si>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</si>
  <si>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</si>
  <si>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</si>
  <si>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</si>
  <si>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</si>
  <si>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</si>
  <si>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</si>
  <si>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</si>
  <si>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</si>
  <si>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</si>
  <si>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</si>
  <si>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</si>
  <si>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</si>
  <si>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</si>
  <si>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</si>
  <si>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</si>
  <si>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</si>
  <si>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</si>
  <si>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</si>
  <si>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</si>
  <si>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</si>
  <si>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</si>
  <si>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</si>
  <si>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</si>
  <si>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</si>
  <si>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</si>
  <si>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</si>
  <si>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</si>
  <si>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</si>
  <si>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</si>
  <si>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</si>
  <si>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</si>
  <si>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</si>
  <si>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</si>
  <si>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</si>
  <si>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</si>
  <si>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</si>
  <si>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</si>
  <si>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</si>
  <si>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</si>
  <si>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</si>
  <si>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</si>
  <si>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</si>
  <si>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</si>
  <si>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</si>
  <si>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</si>
  <si>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</si>
  <si>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</si>
  <si>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</si>
  <si>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</si>
  <si>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</si>
  <si>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</si>
  <si>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</si>
  <si>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</si>
  <si>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</si>
  <si>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</si>
  <si>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</si>
  <si>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</si>
  <si>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</si>
  <si>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</si>
  <si>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</si>
  <si>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</si>
  <si>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</si>
  <si>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</si>
  <si>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</si>
  <si>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</si>
  <si>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</si>
  <si>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</si>
  <si>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</si>
  <si>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</si>
  <si>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</si>
  <si>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</si>
  <si>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</si>
  <si>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</si>
  <si>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</si>
  <si>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</si>
  <si>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</si>
  <si>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</si>
  <si>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</si>
  <si>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</si>
  <si>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</si>
  <si>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</si>
  <si>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</si>
  <si>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</si>
  <si>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</si>
  <si>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</si>
  <si>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</si>
  <si>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</si>
  <si>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</si>
  <si>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</si>
  <si>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</si>
  <si>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</si>
  <si>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</si>
  <si>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</si>
  <si>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</si>
  <si>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</si>
  <si>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</si>
  <si>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</si>
  <si>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</si>
  <si>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</si>
  <si>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</si>
  <si>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</si>
  <si>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</si>
  <si>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</si>
  <si>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</si>
  <si>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</si>
  <si>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</si>
  <si>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</si>
  <si>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</si>
  <si>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</si>
  <si>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</si>
  <si>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</si>
  <si>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</si>
  <si>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</si>
  <si>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</si>
  <si>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</si>
  <si>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</si>
  <si>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</si>
  <si>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</si>
  <si>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</si>
  <si>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</si>
  <si>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</si>
  <si>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</si>
  <si>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</si>
  <si>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</si>
  <si>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</si>
  <si>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</si>
  <si>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</si>
  <si>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</si>
  <si>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</si>
  <si>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</si>
  <si>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</si>
  <si>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</si>
  <si>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</si>
  <si>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</si>
  <si>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</si>
  <si>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</si>
  <si>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</si>
  <si>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</si>
  <si>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</si>
  <si>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</si>
  <si>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</si>
  <si>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</si>
  <si>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</si>
  <si>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</si>
  <si>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</si>
  <si>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</si>
  <si>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</si>
  <si>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</si>
  <si>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</si>
  <si>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</si>
  <si>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</si>
  <si>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</si>
  <si>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</si>
  <si>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</si>
  <si>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</si>
  <si>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</si>
  <si>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</si>
  <si>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</si>
  <si>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</si>
  <si>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</si>
  <si>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</si>
  <si>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</si>
  <si>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</si>
  <si>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</si>
  <si>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</si>
  <si>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</si>
  <si>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</si>
  <si>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</si>
  <si>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</si>
  <si>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</si>
  <si>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</si>
  <si>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</si>
  <si>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</si>
  <si>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</si>
  <si>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</si>
  <si>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</si>
  <si>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</si>
  <si>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</si>
  <si>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</si>
  <si>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</si>
  <si>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</si>
  <si>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</si>
  <si>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</si>
  <si>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</si>
  <si>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</si>
  <si>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</si>
  <si>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</si>
  <si>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</si>
  <si>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</si>
  <si>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</si>
  <si>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</si>
  <si>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</si>
  <si>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</si>
  <si>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</si>
  <si>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</si>
  <si>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</si>
  <si>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</si>
  <si>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</si>
  <si>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</si>
  <si>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</si>
  <si>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</si>
  <si>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</si>
  <si>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</si>
  <si>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</si>
  <si>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</si>
  <si>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</si>
  <si>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</si>
  <si>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</si>
  <si>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</si>
  <si>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</si>
  <si>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</si>
  <si>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</si>
  <si>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</si>
  <si>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</si>
  <si>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</si>
  <si>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</si>
  <si>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</si>
  <si>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</si>
  <si>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</si>
  <si>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</si>
  <si>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</si>
  <si>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</si>
  <si>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</si>
  <si>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</si>
  <si>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</si>
  <si>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</si>
  <si>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</si>
  <si>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</si>
  <si>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</si>
  <si>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</si>
  <si>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</si>
  <si>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</si>
  <si>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</si>
  <si>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</si>
  <si>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</si>
  <si>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</si>
  <si>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</si>
  <si>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</si>
  <si>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</si>
  <si>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</si>
  <si>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</si>
  <si>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</si>
  <si>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</si>
  <si>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</si>
  <si>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</si>
  <si>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</si>
  <si>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</si>
  <si>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</si>
  <si>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</si>
  <si>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</si>
  <si>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</si>
  <si>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</si>
  <si>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</si>
  <si>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</si>
  <si>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</si>
  <si>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</si>
  <si>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</si>
  <si>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</si>
  <si>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</si>
  <si>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</si>
  <si>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</si>
  <si>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</si>
  <si>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</si>
  <si>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</si>
  <si>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</si>
  <si>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</si>
  <si>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</si>
  <si>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</si>
  <si>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</si>
  <si>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</si>
  <si>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</si>
  <si>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</si>
  <si>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</si>
  <si>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</si>
  <si>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</si>
  <si>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</si>
  <si>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</si>
  <si>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</si>
  <si>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</si>
  <si>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</si>
  <si>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</si>
  <si>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</si>
  <si>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</si>
  <si>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</si>
  <si>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</si>
  <si>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</si>
  <si>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</si>
  <si>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</si>
  <si>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</si>
  <si>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</si>
  <si>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</si>
  <si>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</si>
  <si>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</si>
  <si>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</si>
  <si>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</si>
  <si>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</si>
  <si>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</si>
  <si>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</si>
  <si>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</si>
  <si>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</si>
  <si>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</si>
  <si>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</si>
  <si>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</si>
  <si>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</si>
  <si>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</si>
  <si>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</si>
  <si>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</si>
  <si>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</si>
  <si>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</si>
  <si>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</si>
  <si>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</si>
  <si>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</si>
  <si>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</si>
  <si>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</si>
  <si>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</si>
  <si>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</si>
  <si>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</si>
  <si>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</si>
  <si>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</si>
  <si>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</si>
  <si>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</si>
  <si>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</si>
  <si>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</si>
  <si>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</si>
  <si>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</si>
  <si>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</si>
  <si>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</si>
  <si>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</si>
  <si>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</si>
  <si>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</si>
  <si>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</si>
  <si>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</si>
  <si>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</si>
  <si>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</si>
  <si>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</si>
  <si>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</si>
  <si>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</si>
  <si>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</si>
  <si>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</si>
  <si>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</si>
  <si>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</si>
  <si>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</si>
  <si>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</si>
  <si>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</si>
  <si>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</si>
  <si>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</si>
  <si>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</si>
  <si>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</si>
  <si>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</si>
  <si>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</si>
  <si>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</si>
  <si>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</si>
  <si>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</si>
  <si>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</si>
  <si>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</si>
  <si>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</si>
  <si>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</si>
  <si>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</si>
  <si>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</si>
  <si>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</si>
  <si>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</si>
  <si>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</si>
  <si>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</si>
  <si>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</si>
  <si>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</si>
  <si>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</si>
  <si>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</si>
  <si>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</si>
  <si>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</si>
  <si>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</si>
  <si>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</si>
  <si>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</si>
  <si>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</si>
  <si>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</si>
  <si>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</si>
  <si>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</si>
  <si>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</si>
  <si>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</si>
  <si>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</si>
  <si>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</si>
  <si>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</si>
  <si>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</si>
  <si>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</si>
  <si>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</si>
  <si>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</si>
  <si>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</si>
  <si>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</si>
  <si>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</si>
  <si>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</si>
  <si>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</si>
  <si>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</si>
  <si>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</si>
  <si>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</si>
  <si>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</si>
  <si>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</si>
  <si>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</si>
  <si>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</si>
  <si>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</si>
  <si>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</si>
  <si>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</si>
  <si>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</si>
  <si>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</si>
  <si>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</si>
  <si>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</si>
  <si>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</si>
  <si>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</si>
  <si>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</si>
  <si>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</si>
  <si>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</si>
  <si>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</si>
  <si>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</si>
  <si>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</si>
  <si>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</si>
  <si>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</si>
  <si>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</si>
  <si>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</si>
  <si>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</si>
  <si>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</si>
  <si>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</si>
  <si>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</si>
  <si>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</si>
  <si>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</si>
  <si>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</si>
  <si>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</si>
  <si>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</si>
  <si>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</si>
  <si>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</si>
  <si>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</si>
  <si>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</si>
  <si>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</si>
  <si>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</si>
  <si>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</si>
  <si>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</si>
  <si>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</si>
  <si>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</si>
  <si>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</si>
  <si>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</si>
  <si>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</si>
  <si>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</si>
  <si>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</si>
  <si>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</si>
  <si>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</si>
  <si>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</si>
  <si>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</si>
  <si>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</si>
  <si>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</si>
  <si>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</si>
  <si>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</si>
  <si>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</si>
  <si>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</si>
  <si>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</si>
  <si>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</si>
  <si>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</si>
  <si>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</si>
  <si>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</si>
  <si>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</si>
  <si>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</si>
  <si>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</si>
  <si>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</si>
  <si>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</si>
  <si>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</si>
  <si>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</si>
  <si>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</si>
  <si>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</si>
  <si>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</si>
  <si>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</si>
  <si>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</si>
  <si>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</si>
  <si>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</si>
  <si>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</si>
  <si>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</si>
  <si>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</si>
  <si>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</si>
  <si>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</si>
  <si>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</si>
  <si>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</si>
  <si>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</si>
  <si>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</si>
  <si>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</si>
  <si>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</si>
  <si>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</si>
  <si>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</si>
  <si>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</si>
  <si>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</si>
  <si>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</si>
  <si>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</si>
  <si>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</si>
  <si>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</si>
  <si>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</si>
  <si>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</si>
  <si>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</si>
  <si>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</si>
  <si>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</si>
  <si>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</si>
  <si>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</si>
  <si>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</si>
  <si>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</si>
  <si>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</si>
  <si>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</si>
  <si>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</si>
  <si>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</si>
  <si>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</si>
  <si>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</si>
  <si>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</si>
  <si>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</si>
  <si>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</si>
  <si>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</si>
  <si>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</si>
  <si>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</si>
  <si>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</si>
  <si>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</si>
  <si>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</si>
  <si>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</si>
  <si>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</si>
  <si>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</si>
  <si>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</si>
  <si>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</si>
  <si>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</si>
  <si>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</si>
  <si>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</si>
  <si>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</si>
  <si>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</si>
  <si>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</si>
  <si>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</si>
  <si>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</si>
  <si>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</si>
  <si>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</si>
  <si>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</si>
  <si>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</si>
  <si>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</si>
  <si>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</si>
  <si>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</si>
  <si>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</si>
  <si>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</si>
  <si>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</si>
  <si>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</si>
  <si>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</si>
  <si>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</si>
  <si>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</si>
  <si>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</si>
  <si>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</si>
  <si>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</si>
  <si>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</si>
  <si>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</si>
  <si>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</si>
  <si>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</si>
  <si>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</si>
  <si>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</si>
  <si>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</si>
  <si>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</si>
  <si>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</si>
  <si>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</si>
  <si>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</si>
  <si>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</si>
  <si>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</si>
  <si>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</si>
  <si>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</si>
  <si>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</si>
  <si>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</si>
  <si>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</si>
  <si>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</si>
  <si>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</si>
  <si>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</si>
  <si>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</si>
  <si>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</si>
  <si>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</si>
  <si>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</si>
  <si>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</si>
  <si>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</si>
  <si>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</si>
  <si>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</si>
  <si>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</si>
  <si>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</si>
  <si>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</si>
  <si>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</si>
  <si>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</si>
  <si>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</si>
  <si>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</si>
  <si>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</si>
  <si>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</si>
  <si>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</si>
  <si>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</si>
  <si>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</si>
  <si>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</si>
  <si>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</si>
  <si>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</si>
  <si>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</si>
  <si>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</si>
  <si>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</si>
  <si>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</si>
  <si>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</si>
  <si>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</si>
  <si>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</si>
  <si>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</si>
  <si>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</si>
  <si>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</si>
  <si>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</si>
  <si>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</si>
  <si>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</si>
  <si>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</si>
  <si>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</si>
  <si>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</si>
  <si>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</si>
  <si>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</si>
  <si>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</si>
  <si>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</si>
  <si>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</si>
  <si>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</si>
  <si>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</si>
  <si>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</si>
  <si>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</si>
  <si>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</si>
  <si>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</si>
  <si>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</si>
  <si>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</si>
  <si>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</si>
  <si>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</si>
  <si>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</si>
  <si>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</si>
  <si>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</si>
  <si>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</si>
  <si>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</si>
  <si>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</si>
  <si>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</si>
  <si>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</si>
  <si>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</si>
  <si>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</si>
  <si>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</si>
  <si>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</si>
  <si>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</si>
  <si>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</si>
  <si>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</si>
  <si>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</si>
  <si>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</si>
  <si>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</si>
  <si>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</si>
  <si>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</si>
  <si>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</si>
  <si>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</si>
  <si>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</si>
  <si>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</si>
  <si>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</si>
  <si>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</si>
  <si>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</si>
  <si>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</si>
  <si>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</si>
  <si>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</si>
  <si>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</si>
  <si>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</si>
  <si>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</si>
  <si>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</si>
  <si>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</si>
  <si>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</si>
  <si>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</si>
  <si>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</si>
  <si>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</si>
  <si>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</si>
  <si>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</si>
  <si>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</si>
  <si>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</si>
  <si>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</si>
  <si>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</si>
  <si>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</si>
  <si>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</si>
  <si>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</si>
  <si>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</si>
  <si>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</si>
  <si>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</si>
  <si>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</si>
  <si>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</si>
  <si>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</si>
  <si>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</si>
  <si>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</si>
  <si>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</si>
  <si>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</si>
  <si>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</si>
  <si>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</si>
  <si>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</si>
  <si>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</si>
  <si>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</si>
  <si>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</si>
  <si>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</si>
  <si>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</si>
  <si>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</si>
  <si>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</si>
  <si>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</si>
  <si>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</si>
  <si>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</si>
  <si>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</si>
  <si>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</si>
  <si>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</si>
  <si>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</si>
  <si>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</si>
  <si>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</si>
  <si>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</si>
  <si>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</si>
  <si>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</si>
  <si>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</si>
  <si>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</si>
  <si>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</si>
  <si>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</si>
  <si>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</si>
  <si>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</si>
  <si>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</si>
  <si>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</si>
  <si>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</si>
  <si>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</si>
  <si>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</si>
  <si>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</si>
  <si>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</si>
  <si>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</si>
  <si>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</si>
  <si>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</si>
  <si>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</si>
  <si>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</si>
  <si>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</si>
  <si>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</si>
  <si>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</si>
  <si>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</si>
  <si>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</si>
  <si>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</si>
  <si>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</si>
  <si>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</si>
  <si>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</si>
  <si>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</si>
  <si>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</si>
  <si>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</si>
  <si>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</si>
  <si>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</si>
  <si>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</si>
  <si>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</si>
  <si>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</si>
  <si>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</si>
  <si>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</si>
  <si>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</si>
  <si>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</si>
  <si>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</si>
  <si>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</si>
  <si>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</si>
  <si>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</si>
  <si>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</si>
  <si>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</si>
  <si>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</si>
  <si>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</si>
  <si>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</si>
  <si>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</si>
  <si>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</si>
  <si>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</si>
  <si>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</si>
  <si>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</si>
  <si>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</si>
  <si>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</si>
  <si>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</si>
  <si>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</si>
  <si>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</si>
  <si>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</si>
  <si>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</si>
  <si>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</si>
  <si>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</si>
  <si>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</si>
  <si>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</si>
  <si>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</si>
  <si>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</si>
  <si>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</si>
  <si>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</si>
  <si>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</si>
  <si>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</si>
  <si>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</si>
  <si>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</si>
  <si>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</si>
  <si>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</si>
  <si>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</si>
  <si>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</si>
  <si>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</si>
  <si>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</si>
  <si>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</si>
  <si>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</si>
  <si>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</si>
  <si>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</si>
  <si>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</si>
  <si>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</si>
  <si>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</si>
  <si>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</si>
  <si>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</si>
  <si>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</si>
  <si>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</si>
  <si>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</si>
  <si>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</si>
  <si>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</si>
  <si>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</si>
  <si>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</si>
  <si>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</si>
  <si>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</si>
  <si>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</si>
  <si>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</si>
  <si>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</si>
  <si>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</si>
  <si>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</si>
  <si>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</si>
  <si>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</si>
  <si>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</si>
  <si>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</si>
  <si>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</si>
  <si>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</si>
  <si>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</si>
  <si>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</si>
  <si>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</si>
  <si>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</si>
  <si>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</si>
  <si>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</si>
  <si>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</si>
  <si>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</si>
  <si>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</si>
  <si>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</si>
  <si>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</si>
  <si>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</si>
  <si>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</si>
  <si>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</si>
  <si>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</si>
  <si>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</si>
  <si>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</si>
  <si>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</si>
  <si>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</si>
  <si>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</si>
  <si>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</si>
  <si>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</si>
  <si>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</si>
  <si>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</si>
  <si>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</si>
  <si>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</si>
  <si>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</si>
  <si>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</si>
  <si>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</si>
  <si>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</si>
  <si>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</si>
  <si>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</si>
  <si>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</si>
  <si>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</si>
  <si>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</si>
  <si>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</si>
  <si>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</si>
  <si>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</si>
  <si>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</si>
  <si>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</si>
  <si>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</si>
  <si>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</si>
  <si>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</si>
  <si>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</si>
  <si>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</si>
  <si>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</si>
  <si>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</si>
  <si>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</si>
  <si>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</si>
  <si>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</si>
  <si>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</si>
  <si>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</si>
  <si>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</si>
  <si>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</si>
  <si>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</si>
  <si>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</si>
  <si>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</si>
  <si>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</si>
  <si>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</si>
  <si>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</si>
  <si>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</si>
  <si>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</si>
  <si>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</si>
  <si>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</si>
  <si>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</si>
  <si>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</si>
  <si>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</si>
  <si>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</si>
  <si>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</si>
  <si>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</si>
  <si>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</si>
  <si>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</si>
  <si>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</si>
  <si>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</si>
  <si>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</si>
  <si>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</si>
  <si>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</si>
  <si>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</si>
  <si>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</si>
  <si>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</si>
  <si>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</si>
  <si>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</si>
  <si>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</si>
  <si>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</si>
  <si>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</si>
  <si>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</si>
  <si>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</si>
  <si>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</si>
  <si>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</si>
  <si>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</si>
  <si>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</si>
  <si>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</si>
  <si>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</si>
  <si>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</si>
  <si>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</si>
  <si>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</si>
  <si>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</si>
  <si>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</si>
  <si>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</si>
  <si>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</si>
  <si>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</si>
  <si>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</si>
  <si>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</si>
  <si>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</si>
  <si>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</si>
  <si>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</si>
  <si>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</si>
  <si>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</si>
  <si>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</si>
  <si>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</si>
  <si>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</si>
  <si>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</si>
  <si>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</si>
  <si>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</si>
  <si>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</si>
  <si>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</si>
  <si>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</si>
  <si>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</si>
  <si>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</si>
  <si>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</si>
  <si>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</si>
  <si>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</si>
  <si>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</si>
  <si>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</si>
  <si>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</si>
  <si>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</si>
  <si>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</si>
  <si>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</si>
  <si>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</si>
  <si>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</si>
  <si>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</si>
  <si>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</si>
  <si>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</si>
  <si>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</si>
  <si>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</si>
  <si>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</si>
  <si>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</si>
  <si>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</si>
  <si>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</si>
  <si>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</si>
  <si>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</si>
  <si>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</si>
  <si>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</si>
  <si>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</si>
  <si>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</si>
  <si>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</si>
  <si>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</si>
  <si>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</si>
  <si>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</si>
  <si>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</si>
  <si>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</si>
  <si>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</si>
  <si>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</si>
  <si>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</si>
  <si>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</si>
  <si>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</si>
  <si>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</si>
  <si>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</si>
  <si>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</si>
  <si>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</si>
  <si>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</si>
  <si>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</si>
  <si>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</si>
  <si>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</si>
  <si>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</si>
  <si>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</si>
  <si>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</si>
  <si>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</si>
  <si>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</si>
  <si>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</si>
  <si>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</si>
  <si>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</si>
  <si>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</si>
  <si>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</si>
  <si>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</si>
  <si>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</si>
  <si>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</si>
  <si>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</si>
  <si>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</si>
  <si>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</si>
  <si>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</si>
  <si>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</si>
  <si>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</si>
  <si>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</si>
  <si>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</si>
  <si>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</si>
  <si>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</si>
  <si>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</si>
  <si>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</si>
  <si>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</si>
  <si>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</si>
  <si>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</si>
  <si>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</si>
  <si>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</si>
  <si>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</si>
  <si>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</si>
  <si>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</si>
  <si>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</si>
  <si>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</si>
  <si>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</si>
  <si>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</si>
  <si>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</si>
  <si>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</si>
  <si>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</si>
  <si>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</si>
  <si>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</si>
  <si>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</si>
  <si>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</si>
  <si>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</si>
  <si>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</si>
  <si>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</si>
  <si>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</si>
  <si>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</si>
  <si>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</si>
  <si>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</si>
  <si>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</si>
  <si>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</si>
  <si>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</si>
  <si>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</si>
  <si>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</si>
  <si>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</si>
  <si>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</si>
  <si>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</si>
  <si>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</si>
  <si>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</si>
  <si>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</si>
  <si>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</si>
  <si>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</si>
  <si>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</si>
  <si>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</si>
  <si>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</si>
  <si>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</si>
  <si>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</si>
  <si>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</si>
  <si>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</si>
  <si>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</si>
  <si>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</si>
  <si>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</si>
  <si>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</si>
  <si>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</si>
  <si>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</si>
  <si>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</si>
  <si>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</si>
  <si>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</si>
  <si>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</si>
  <si>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</si>
  <si>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</si>
  <si>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</si>
  <si>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</si>
  <si>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</si>
  <si>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</si>
  <si>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</si>
  <si>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</si>
  <si>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</si>
  <si>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</si>
  <si>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</si>
  <si>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</si>
  <si>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</si>
  <si>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</si>
  <si>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</si>
  <si>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</si>
  <si>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</si>
  <si>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</si>
  <si>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</si>
  <si>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</si>
  <si>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</si>
  <si>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</si>
  <si>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</si>
  <si>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</si>
  <si>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</si>
  <si>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</si>
  <si>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</si>
  <si>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</si>
  <si>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</si>
  <si>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</si>
  <si>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</si>
  <si>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</si>
  <si>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</si>
  <si>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</si>
  <si>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</si>
  <si>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</si>
  <si>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</si>
  <si>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</si>
  <si>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</si>
  <si>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</si>
  <si>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</si>
  <si>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</si>
  <si>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</si>
  <si>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</si>
  <si>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</si>
  <si>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</si>
  <si>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</si>
  <si>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</si>
  <si>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</si>
  <si>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</si>
  <si>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</si>
  <si>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</si>
  <si>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</si>
  <si>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</si>
  <si>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</si>
  <si>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</si>
  <si>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</si>
  <si>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</si>
  <si>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</si>
  <si>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</si>
  <si>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</si>
  <si>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</si>
  <si>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</si>
  <si>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</si>
  <si>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</si>
  <si>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</si>
  <si>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</si>
  <si>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</si>
  <si>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</si>
  <si>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</si>
  <si>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</si>
  <si>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</si>
  <si>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</si>
  <si>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</si>
  <si>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</si>
  <si>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</si>
  <si>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</si>
  <si>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</si>
  <si>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</si>
  <si>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</si>
  <si>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</si>
  <si>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</si>
  <si>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</si>
  <si>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</si>
  <si>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</si>
  <si>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</si>
  <si>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</si>
  <si>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</si>
  <si>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</si>
  <si>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</si>
  <si>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</si>
  <si>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</si>
  <si>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</si>
  <si>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</si>
  <si>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</si>
  <si>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</si>
  <si>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</si>
  <si>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</si>
  <si>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</si>
  <si>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</si>
  <si>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</si>
  <si>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</si>
  <si>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</si>
  <si>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</si>
  <si>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</si>
  <si>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</si>
  <si>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</si>
  <si>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</si>
  <si>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</si>
  <si>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</si>
  <si>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</si>
  <si>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</si>
  <si>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</si>
  <si>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</si>
  <si>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</si>
  <si>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</si>
  <si>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</si>
  <si>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</si>
  <si>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</si>
  <si>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</si>
  <si>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</si>
  <si>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</si>
  <si>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</si>
  <si>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</si>
  <si>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</si>
  <si>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</si>
  <si>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</si>
  <si>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</si>
  <si>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</si>
  <si>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</si>
  <si>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</si>
  <si>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</si>
  <si>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</si>
  <si>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</si>
  <si>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</si>
  <si>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</si>
  <si>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</si>
  <si>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</si>
  <si>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</si>
  <si>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</si>
  <si>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</si>
  <si>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</si>
  <si>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</si>
  <si>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</si>
  <si>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</si>
  <si>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</si>
  <si>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</si>
  <si>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</si>
  <si>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</si>
  <si>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</si>
  <si>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</si>
  <si>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</si>
  <si>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</si>
  <si>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</si>
  <si>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</si>
  <si>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</si>
  <si>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</si>
  <si>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</si>
  <si>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</si>
  <si>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</si>
  <si>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</si>
  <si>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</si>
  <si>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</si>
  <si>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</si>
  <si>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</si>
  <si>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</si>
  <si>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</si>
  <si>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</si>
  <si>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</si>
  <si>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</si>
  <si>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</si>
  <si>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</si>
  <si>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</si>
  <si>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</si>
  <si>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</si>
  <si>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</si>
  <si>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</si>
  <si>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</si>
  <si>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</si>
  <si>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</si>
  <si>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</si>
  <si>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</si>
  <si>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</si>
  <si>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</si>
  <si>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</si>
  <si>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</si>
  <si>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</si>
  <si>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</si>
  <si>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</si>
  <si>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</si>
  <si>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</si>
  <si>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</si>
  <si>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</si>
  <si>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</si>
  <si>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</si>
  <si>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</si>
  <si>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</si>
  <si>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</si>
  <si>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</si>
  <si>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</si>
  <si>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</si>
  <si>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</si>
  <si>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</si>
  <si>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</si>
  <si>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</si>
  <si>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</si>
  <si>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</si>
  <si>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</si>
  <si>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</si>
  <si>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</si>
  <si>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</si>
  <si>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</si>
  <si>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</si>
  <si>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</si>
  <si>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</si>
  <si>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</si>
  <si>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</si>
  <si>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</si>
  <si>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</si>
  <si>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</si>
  <si>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</si>
  <si>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</si>
  <si>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</si>
  <si>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</si>
  <si>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</si>
  <si>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</si>
  <si>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</si>
  <si>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</si>
  <si>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</si>
  <si>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</si>
  <si>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</si>
  <si>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</si>
  <si>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</si>
  <si>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</si>
  <si>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</si>
  <si>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</si>
  <si>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</si>
  <si>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</si>
  <si>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</si>
  <si>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</si>
  <si>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</si>
  <si>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</si>
  <si>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</si>
  <si>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</si>
  <si>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</si>
  <si>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</si>
  <si>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</si>
  <si>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</si>
  <si>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</si>
  <si>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</si>
  <si>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</si>
  <si>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</si>
  <si>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</si>
  <si>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</si>
  <si>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</si>
  <si>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</si>
  <si>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</si>
  <si>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</si>
  <si>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</si>
  <si>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</si>
  <si>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</si>
  <si>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</si>
  <si>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</si>
  <si>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</si>
  <si>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</si>
  <si>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</si>
  <si>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</si>
  <si>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</si>
  <si>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</si>
  <si>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</si>
  <si>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</si>
  <si>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</si>
  <si>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</si>
  <si>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</si>
  <si>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</si>
  <si>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</si>
  <si>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</si>
  <si>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</si>
  <si>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</si>
  <si>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</si>
  <si>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</si>
  <si>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</si>
  <si>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</si>
  <si>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</si>
  <si>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</si>
  <si>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</si>
  <si>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</si>
  <si>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</si>
  <si>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</si>
  <si>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</si>
  <si>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</si>
  <si>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</si>
  <si>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</si>
  <si>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</si>
  <si>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</si>
  <si>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</si>
  <si>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</si>
  <si>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</si>
  <si>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</si>
  <si>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</si>
  <si>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</si>
  <si>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</si>
  <si>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</si>
  <si>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</si>
  <si>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</si>
  <si>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</si>
  <si>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</si>
  <si>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</si>
  <si>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</si>
  <si>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</si>
  <si>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</si>
  <si>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</si>
  <si>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</si>
  <si>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</si>
  <si>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</si>
  <si>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</si>
  <si>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</si>
  <si>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</si>
  <si>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</si>
  <si>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</si>
  <si>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</si>
  <si>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</si>
  <si>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</si>
  <si>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</si>
  <si>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</si>
  <si>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</si>
  <si>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</si>
  <si>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</si>
  <si>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</si>
  <si>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</si>
  <si>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</si>
  <si>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</si>
  <si>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</si>
  <si>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</si>
  <si>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</si>
  <si>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</si>
  <si>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</si>
  <si>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</si>
  <si>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</si>
  <si>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</si>
  <si>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</si>
  <si>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</si>
  <si>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</si>
  <si>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</si>
  <si>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</si>
  <si>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</si>
  <si>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</si>
  <si>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</si>
  <si>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</si>
  <si>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</si>
  <si>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</si>
  <si>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</si>
  <si>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</si>
  <si>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</si>
  <si>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</si>
  <si>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</si>
  <si>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</si>
  <si>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</si>
  <si>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</si>
  <si>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</si>
  <si>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</si>
  <si>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</si>
  <si>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</si>
  <si>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</si>
  <si>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</si>
  <si>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</si>
  <si>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</si>
  <si>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</si>
  <si>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</si>
  <si>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</si>
  <si>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</si>
  <si>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</si>
  <si>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</si>
  <si>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</si>
  <si>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</si>
  <si>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</si>
  <si>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</si>
  <si>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</si>
  <si>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</si>
  <si>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</si>
  <si>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</si>
  <si>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</si>
  <si>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</si>
  <si>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</si>
  <si>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</si>
  <si>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</si>
  <si>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</si>
  <si>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</si>
  <si>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</si>
  <si>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</si>
  <si>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</si>
  <si>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</si>
  <si>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</si>
  <si>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</si>
  <si>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</si>
  <si>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</si>
  <si>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</si>
  <si>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</si>
  <si>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</si>
  <si>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</si>
  <si>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</si>
  <si>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</si>
  <si>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</si>
  <si>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</si>
  <si>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</si>
  <si>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</si>
  <si>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</si>
  <si>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</si>
  <si>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</si>
  <si>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</si>
  <si>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</si>
  <si>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</si>
  <si>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</si>
  <si>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</si>
  <si>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</si>
  <si>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</si>
  <si>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</si>
  <si>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</si>
  <si>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</si>
  <si>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</si>
  <si>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</si>
  <si>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</si>
  <si>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</si>
  <si>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</si>
  <si>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</si>
  <si>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</si>
  <si>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</si>
  <si>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</si>
  <si>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</si>
  <si>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</si>
  <si>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</si>
  <si>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</si>
  <si>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</si>
  <si>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</si>
  <si>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</si>
  <si>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</si>
  <si>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</si>
  <si>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</si>
  <si>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</si>
  <si>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</si>
  <si>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</si>
  <si>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</si>
  <si>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</si>
  <si>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</si>
  <si>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</si>
  <si>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</si>
  <si>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</si>
  <si>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</si>
  <si>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</si>
  <si>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</si>
  <si>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</si>
  <si>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</si>
  <si>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</si>
  <si>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</si>
  <si>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</si>
  <si>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</si>
  <si>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</si>
  <si>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</si>
  <si>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</si>
  <si>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</si>
  <si>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</si>
  <si>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</si>
  <si>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</si>
  <si>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</si>
  <si>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</si>
  <si>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</si>
  <si>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</si>
  <si>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</si>
  <si>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</si>
  <si>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</si>
  <si>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</si>
  <si>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</si>
  <si>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</si>
  <si>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</si>
  <si>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</si>
  <si>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</si>
  <si>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</si>
  <si>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</si>
  <si>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</si>
  <si>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</si>
  <si>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</si>
  <si>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</si>
  <si>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</si>
  <si>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</si>
  <si>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</si>
  <si>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</si>
  <si>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</si>
  <si>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</si>
  <si>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</si>
  <si>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</si>
  <si>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</si>
  <si>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</si>
  <si>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</si>
  <si>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</si>
  <si>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</si>
  <si>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</si>
  <si>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</si>
  <si>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</si>
  <si>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</si>
  <si>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</si>
  <si>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</si>
  <si>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</si>
  <si>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</si>
  <si>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</si>
  <si>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</si>
  <si>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</si>
  <si>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</si>
  <si>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</si>
  <si>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</si>
  <si>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</si>
  <si>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</si>
  <si>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</si>
  <si>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</si>
  <si>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</si>
  <si>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</si>
  <si>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</si>
  <si>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</si>
  <si>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</si>
  <si>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</si>
  <si>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</si>
  <si>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</si>
  <si>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</si>
  <si>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</si>
  <si>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</si>
  <si>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</si>
  <si>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</si>
  <si>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</si>
  <si>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</si>
  <si>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</si>
  <si>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</si>
  <si>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</si>
  <si>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</si>
  <si>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</si>
  <si>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</si>
  <si>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</si>
  <si>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</si>
  <si>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</si>
  <si>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</si>
  <si>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</si>
  <si>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</si>
  <si>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</si>
  <si>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</si>
  <si>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</si>
  <si>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</si>
  <si>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</si>
  <si>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</si>
  <si>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</si>
  <si>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</si>
  <si>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</si>
  <si>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</si>
  <si>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</si>
  <si>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</si>
  <si>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</si>
  <si>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</si>
  <si>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</si>
  <si>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</si>
  <si>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</si>
  <si>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</si>
  <si>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</si>
  <si>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</si>
  <si>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</si>
  <si>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</si>
  <si>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</si>
  <si>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</si>
  <si>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</si>
  <si>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</si>
  <si>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</si>
  <si>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</si>
  <si>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</si>
  <si>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</si>
  <si>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</si>
  <si>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</si>
  <si>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</si>
  <si>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</si>
  <si>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</si>
  <si>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</si>
  <si>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</si>
  <si>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</si>
  <si>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</si>
  <si>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</si>
  <si>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</si>
  <si>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</si>
  <si>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</si>
  <si>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</si>
  <si>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</si>
  <si>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</si>
  <si>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</si>
  <si>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</si>
  <si>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</si>
  <si>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</si>
  <si>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</si>
  <si>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</si>
  <si>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</si>
  <si>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</si>
  <si>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</si>
  <si>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</si>
  <si>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</si>
  <si>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</si>
  <si>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</si>
  <si>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</si>
  <si>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</si>
  <si>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</si>
  <si>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</si>
  <si>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</si>
  <si>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</si>
  <si>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</si>
  <si>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</si>
  <si>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</si>
  <si>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</si>
  <si>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</si>
  <si>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</si>
  <si>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</si>
  <si>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</si>
  <si>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</si>
  <si>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</si>
  <si>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</si>
  <si>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</si>
  <si>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</si>
  <si>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</si>
  <si>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</si>
  <si>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</si>
  <si>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</si>
  <si>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</si>
  <si>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</si>
  <si>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</si>
  <si>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</si>
  <si>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</si>
  <si>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</si>
  <si>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</si>
  <si>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</si>
  <si>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</si>
  <si>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</si>
  <si>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</si>
  <si>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</si>
  <si>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</si>
  <si>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</si>
  <si>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</si>
  <si>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</si>
  <si>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</si>
  <si>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</si>
  <si>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</si>
  <si>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</si>
  <si>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</si>
  <si>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</si>
  <si>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</si>
  <si>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</si>
  <si>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</si>
  <si>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</si>
  <si>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</si>
  <si>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</si>
  <si>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</si>
  <si>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</si>
  <si>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</si>
  <si>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</si>
  <si>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</si>
  <si>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</si>
  <si>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</si>
  <si>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</si>
  <si>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</si>
  <si>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</si>
  <si>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</si>
  <si>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</si>
  <si>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</si>
  <si>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</si>
  <si>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</si>
  <si>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</si>
  <si>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</si>
  <si>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</si>
  <si>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</si>
  <si>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</si>
  <si>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</si>
  <si>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</si>
  <si>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</si>
  <si>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</si>
  <si>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</si>
  <si>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</si>
  <si>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</si>
  <si>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</si>
  <si>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</si>
  <si>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</si>
  <si>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</si>
  <si>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</si>
  <si>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</si>
  <si>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</si>
  <si>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</si>
  <si>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</si>
  <si>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</si>
  <si>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</si>
  <si>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</si>
  <si>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</si>
  <si>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</si>
  <si>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</si>
  <si>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</si>
  <si>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</si>
  <si>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</si>
  <si>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</si>
  <si>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</si>
  <si>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</si>
  <si>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</si>
  <si>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</si>
  <si>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</si>
  <si>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</si>
  <si>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</si>
  <si>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</si>
  <si>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</si>
  <si>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</si>
  <si>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</si>
  <si>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</si>
  <si>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</si>
  <si>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</si>
  <si>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</si>
  <si>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</si>
  <si>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</si>
  <si>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</si>
  <si>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</si>
  <si>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</si>
  <si>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</si>
  <si>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</si>
  <si>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</si>
  <si>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</si>
  <si>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</si>
  <si>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</si>
  <si>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</si>
  <si>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</si>
  <si>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</si>
  <si>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</si>
  <si>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</si>
  <si>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</si>
  <si>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</si>
  <si>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</si>
  <si>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</si>
  <si>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</si>
  <si>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</si>
  <si>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</si>
  <si>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</si>
  <si>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</si>
  <si>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</si>
  <si>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</si>
  <si>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</si>
  <si>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</si>
  <si>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</si>
  <si>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</si>
  <si>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</si>
  <si>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</si>
  <si>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</si>
  <si>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</si>
  <si>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</si>
  <si>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</si>
  <si>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</si>
  <si>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</si>
  <si>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</si>
  <si>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</si>
  <si>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</si>
  <si>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</si>
  <si>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</si>
  <si>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</si>
  <si>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</si>
  <si>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</si>
  <si>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</si>
  <si>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</si>
  <si>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</si>
  <si>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</si>
  <si>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</si>
  <si>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</si>
  <si>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</si>
  <si>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</si>
  <si>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</si>
  <si>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</si>
  <si>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</si>
  <si>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</si>
  <si>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</si>
  <si>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</si>
  <si>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</si>
  <si>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</si>
  <si>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</si>
  <si>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</si>
  <si>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</si>
  <si>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</si>
  <si>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</si>
  <si>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</si>
  <si>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</si>
  <si>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</si>
  <si>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</si>
  <si>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</si>
  <si>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</si>
  <si>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</si>
  <si>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</si>
  <si>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</si>
  <si>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</si>
  <si>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</si>
  <si>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</si>
  <si>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</si>
  <si>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</si>
  <si>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</si>
  <si>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</si>
  <si>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</si>
  <si>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</si>
  <si>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</si>
  <si>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</si>
  <si>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</si>
  <si>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</si>
  <si>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</si>
  <si>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</si>
  <si>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</si>
  <si>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</si>
  <si>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</si>
  <si>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</si>
  <si>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</si>
  <si>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</si>
  <si>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</si>
  <si>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</si>
  <si>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</si>
  <si>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</si>
  <si>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</si>
  <si>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</si>
  <si>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</si>
  <si>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</si>
  <si>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</si>
  <si>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</si>
  <si>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</si>
  <si>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</si>
  <si>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</si>
  <si>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</si>
  <si>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</si>
  <si>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</si>
  <si>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</si>
  <si>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</si>
  <si>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</si>
  <si>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</si>
  <si>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</si>
  <si>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</si>
  <si>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</si>
  <si>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</si>
  <si>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</si>
  <si>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</si>
  <si>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</si>
  <si>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</si>
  <si>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</si>
  <si>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</si>
  <si>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</si>
  <si>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</si>
  <si>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</si>
  <si>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</si>
  <si>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</si>
  <si>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</si>
  <si>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</si>
  <si>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</si>
  <si>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</si>
  <si>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</si>
  <si>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</si>
  <si>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</si>
  <si>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</si>
  <si>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</si>
  <si>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</si>
  <si>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</si>
  <si>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</si>
  <si>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</si>
  <si>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</si>
  <si>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</si>
  <si>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</si>
  <si>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</si>
  <si>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</si>
  <si>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</si>
  <si>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</si>
  <si>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</si>
  <si>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</si>
  <si>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</si>
  <si>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</si>
  <si>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</si>
  <si>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</si>
  <si>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</si>
  <si>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</si>
  <si>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</si>
  <si>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</si>
  <si>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</si>
  <si>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</si>
  <si>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</si>
  <si>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</si>
  <si>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</si>
  <si>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</si>
  <si>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</si>
  <si>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</si>
  <si>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</si>
  <si>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</si>
  <si>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</si>
  <si>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</si>
  <si>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</si>
  <si>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</si>
  <si>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</si>
  <si>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</si>
  <si>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</si>
  <si>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</si>
  <si>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</si>
  <si>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</si>
  <si>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</si>
  <si>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</si>
  <si>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</si>
  <si>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</si>
  <si>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</si>
  <si>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</si>
  <si>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</si>
  <si>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</si>
  <si>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</si>
  <si>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</si>
  <si>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</si>
  <si>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</si>
  <si>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</si>
  <si>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</si>
  <si>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</si>
  <si>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</si>
  <si>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</si>
  <si>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</si>
  <si>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</si>
  <si>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</si>
  <si>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</si>
  <si>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</si>
  <si>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</si>
  <si>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</si>
  <si>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</si>
  <si>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</si>
  <si>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</si>
  <si>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</si>
  <si>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</si>
  <si>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</si>
  <si>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</si>
  <si>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</si>
  <si>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</si>
  <si>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</si>
  <si>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</si>
  <si>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</si>
  <si>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</si>
  <si>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</si>
  <si>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</si>
  <si>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</si>
  <si>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</si>
  <si>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</si>
  <si>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</si>
  <si>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</si>
  <si>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</si>
  <si>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</si>
  <si>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</si>
  <si>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</si>
  <si>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</si>
  <si>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</si>
  <si>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</si>
  <si>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</si>
  <si>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</si>
  <si>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</si>
  <si>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</si>
  <si>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</si>
  <si>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</si>
  <si>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</si>
  <si>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</si>
  <si>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</si>
  <si>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</si>
  <si>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</si>
  <si>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</si>
  <si>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</si>
  <si>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</si>
  <si>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</si>
  <si>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</si>
  <si>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</si>
  <si>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</si>
  <si>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</si>
  <si>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</si>
  <si>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</si>
  <si>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</si>
  <si>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</si>
  <si>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</si>
  <si>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</si>
  <si>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</si>
  <si>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</si>
  <si>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</si>
  <si>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</si>
  <si>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</si>
  <si>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</si>
  <si>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</si>
  <si>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</si>
  <si>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</si>
  <si>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</si>
  <si>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</si>
  <si>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</si>
  <si>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</si>
  <si>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</si>
  <si>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</si>
  <si>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</si>
  <si>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</si>
  <si>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</si>
  <si>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</si>
  <si>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</si>
  <si>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</si>
  <si>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</si>
  <si>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</si>
  <si>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</si>
  <si>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</si>
  <si>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</si>
  <si>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</si>
  <si>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</si>
  <si>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</si>
  <si>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</si>
  <si>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</si>
  <si>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</si>
  <si>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</si>
  <si>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</si>
  <si>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</si>
  <si>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</si>
  <si>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</si>
  <si>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</si>
  <si>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</si>
  <si>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</si>
  <si>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</si>
  <si>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</si>
  <si>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</si>
  <si>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</si>
  <si>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</si>
  <si>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</si>
  <si>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</si>
  <si>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</si>
  <si>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</si>
  <si>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</si>
  <si>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</si>
  <si>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</si>
  <si>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</si>
  <si>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</si>
  <si>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</si>
  <si>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</si>
  <si>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</si>
  <si>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</si>
  <si>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</si>
  <si>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</si>
  <si>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</si>
  <si>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</si>
  <si>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</si>
  <si>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</si>
  <si>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</si>
  <si>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</si>
  <si>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</si>
  <si>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</si>
  <si>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</si>
  <si>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</si>
  <si>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</si>
  <si>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</si>
  <si>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</si>
  <si>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</si>
  <si>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</si>
  <si>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</si>
  <si>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</si>
  <si>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</si>
  <si>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</si>
  <si>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</si>
  <si>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</si>
  <si>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</si>
  <si>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</si>
  <si>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</si>
  <si>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</si>
  <si>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</si>
  <si>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</si>
  <si>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</si>
  <si>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</si>
  <si>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</si>
  <si>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</si>
  <si>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</si>
  <si>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</si>
  <si>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</si>
  <si>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</si>
  <si>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</si>
  <si>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</si>
  <si>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</si>
  <si>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</si>
  <si>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</si>
  <si>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</si>
  <si>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</si>
  <si>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</si>
  <si>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</si>
  <si>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</si>
  <si>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</si>
  <si>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</si>
  <si>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</si>
  <si>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</si>
  <si>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</si>
  <si>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</si>
  <si>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</si>
  <si>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</si>
  <si>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</si>
  <si>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</si>
  <si>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</si>
  <si>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</si>
  <si>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</si>
  <si>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</si>
  <si>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</si>
  <si>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</si>
  <si>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</si>
  <si>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</si>
  <si>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</si>
  <si>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</si>
  <si>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</si>
  <si>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</si>
  <si>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</si>
  <si>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</si>
  <si>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</si>
  <si>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</si>
  <si>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</si>
  <si>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</si>
  <si>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</si>
  <si>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</si>
  <si>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</si>
  <si>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</si>
  <si>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</si>
  <si>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</si>
  <si>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</si>
  <si>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</si>
  <si>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</si>
  <si>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</si>
  <si>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</si>
  <si>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</si>
  <si>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</si>
  <si>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</si>
  <si>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</si>
  <si>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</si>
  <si>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</si>
  <si>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</si>
  <si>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</si>
  <si>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</si>
  <si>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</si>
  <si>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</si>
  <si>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</si>
  <si>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</si>
  <si>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</si>
  <si>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</si>
  <si>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</si>
  <si>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</si>
  <si>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</si>
  <si>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</si>
  <si>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</si>
  <si>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</si>
  <si>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</si>
  <si>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</si>
  <si>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</si>
  <si>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</si>
  <si>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</si>
  <si>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</si>
  <si>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</si>
  <si>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</si>
  <si>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</si>
  <si>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</si>
  <si>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</si>
  <si>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</si>
  <si>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</si>
  <si>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</si>
  <si>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</si>
  <si>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</si>
  <si>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</si>
  <si>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</si>
  <si>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</si>
  <si>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</si>
  <si>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</si>
  <si>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</si>
  <si>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</si>
  <si>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</si>
  <si>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</si>
  <si>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</si>
  <si>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</si>
  <si>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</si>
  <si>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</si>
  <si>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</si>
  <si>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</si>
  <si>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</si>
  <si>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</si>
  <si>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</si>
  <si>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</si>
  <si>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</si>
  <si>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</si>
  <si>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</si>
  <si>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</si>
  <si>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</si>
  <si>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</si>
  <si>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</si>
  <si>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</si>
  <si>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</si>
  <si>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</si>
  <si>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</si>
  <si>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</si>
  <si>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</si>
  <si>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</si>
  <si>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</si>
  <si>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</si>
  <si>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</si>
  <si>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</si>
  <si>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</si>
  <si>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</si>
  <si>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</si>
  <si>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</si>
  <si>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</si>
  <si>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</si>
  <si>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</si>
  <si>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</si>
  <si>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</si>
  <si>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</si>
  <si>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</si>
  <si>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</si>
  <si>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</si>
  <si>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</si>
  <si>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</si>
  <si>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</si>
  <si>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</si>
  <si>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</si>
  <si>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</si>
  <si>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</si>
  <si>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</si>
  <si>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</si>
  <si>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</si>
  <si>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</si>
  <si>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</si>
  <si>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</si>
  <si>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</si>
  <si>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</si>
  <si>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</si>
  <si>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</si>
  <si>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</si>
  <si>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</si>
  <si>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</si>
  <si>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</si>
  <si>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</si>
  <si>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</si>
  <si>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</si>
  <si>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</si>
  <si>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</si>
  <si>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</si>
  <si>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</si>
  <si>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</si>
  <si>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</si>
  <si>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</si>
  <si>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</si>
  <si>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</si>
  <si>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</si>
  <si>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</si>
  <si>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</si>
  <si>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</si>
  <si>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</si>
  <si>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</si>
  <si>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</si>
  <si>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</si>
  <si>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</si>
  <si>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</si>
  <si>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</si>
  <si>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</si>
  <si>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</si>
  <si>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</si>
  <si>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</si>
  <si>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</si>
  <si>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</si>
  <si>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</si>
  <si>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</si>
  <si>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</si>
  <si>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</si>
  <si>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</si>
  <si>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</si>
  <si>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</si>
  <si>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</si>
  <si>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</si>
  <si>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</si>
  <si>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</si>
  <si>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</si>
  <si>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</si>
  <si>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</si>
  <si>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</si>
  <si>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</si>
  <si>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</si>
  <si>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</si>
  <si>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</si>
  <si>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</si>
  <si>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</si>
  <si>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</si>
  <si>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</si>
  <si>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</si>
  <si>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</si>
  <si>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</si>
  <si>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</si>
  <si>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</si>
  <si>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</si>
  <si>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</si>
  <si>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</si>
  <si>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</si>
  <si>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</si>
  <si>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</si>
  <si>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</si>
  <si>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</si>
  <si>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</si>
  <si>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</si>
  <si>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</si>
  <si>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</si>
  <si>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</si>
  <si>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</si>
  <si>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</si>
  <si>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</si>
  <si>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</si>
  <si>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</si>
  <si>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</si>
  <si>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</si>
  <si>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</si>
  <si>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</si>
  <si>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</si>
  <si>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</si>
  <si>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</si>
  <si>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</si>
  <si>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</si>
  <si>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</si>
  <si>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</si>
  <si>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</si>
  <si>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</si>
  <si>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</si>
  <si>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</si>
  <si>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</si>
  <si>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</si>
  <si>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</si>
  <si>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</si>
  <si>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</si>
  <si>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</si>
  <si>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</si>
  <si>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</si>
  <si>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</si>
  <si>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</si>
  <si>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</si>
  <si>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</si>
  <si>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</si>
  <si>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</si>
  <si>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</si>
  <si>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</si>
  <si>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</si>
  <si>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</si>
  <si>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</si>
  <si>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</si>
  <si>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</si>
  <si>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</si>
  <si>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</si>
  <si>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</si>
  <si>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</si>
  <si>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</si>
  <si>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</si>
  <si>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</si>
  <si>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</si>
  <si>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</si>
  <si>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</si>
  <si>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</si>
  <si>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</si>
  <si>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</si>
  <si>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</si>
  <si>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</si>
  <si>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</si>
  <si>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</si>
  <si>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</si>
  <si>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</si>
  <si>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</si>
  <si>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</si>
  <si>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</si>
  <si>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</si>
  <si>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</si>
  <si>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</si>
  <si>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</si>
  <si>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</si>
  <si>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</si>
  <si>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</si>
  <si>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</si>
  <si>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</si>
  <si>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</si>
  <si>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</si>
  <si>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</si>
  <si>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</si>
  <si>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</si>
  <si>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</si>
  <si>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</si>
  <si>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</si>
  <si>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</si>
  <si>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</si>
  <si>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</si>
  <si>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</si>
  <si>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</si>
  <si>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</si>
  <si>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</si>
  <si>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</si>
  <si>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</si>
  <si>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</si>
  <si>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</si>
  <si>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</si>
  <si>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</si>
  <si>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</si>
  <si>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</si>
  <si>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</si>
  <si>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</si>
  <si>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</si>
  <si>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</si>
  <si>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</si>
  <si>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</si>
  <si>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</si>
  <si>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</si>
  <si>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</si>
  <si>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</si>
  <si>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</si>
  <si>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</si>
  <si>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</si>
  <si>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</si>
  <si>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</si>
  <si>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</si>
  <si>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</si>
  <si>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</si>
  <si>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</si>
  <si>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</si>
  <si>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</si>
  <si>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</si>
  <si>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</si>
  <si>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</si>
  <si>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</si>
  <si>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</si>
  <si>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</si>
  <si>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</si>
  <si>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</si>
  <si>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</si>
  <si>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</si>
  <si>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</si>
  <si>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</si>
  <si>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</si>
  <si>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</si>
  <si>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</si>
  <si>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</si>
  <si>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</si>
  <si>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</si>
  <si>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</si>
  <si>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</si>
  <si>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</si>
  <si>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</si>
  <si>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</si>
  <si>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</si>
  <si>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</si>
  <si>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</si>
  <si>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</si>
  <si>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</si>
  <si>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</si>
  <si>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</si>
  <si>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</si>
  <si>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</si>
  <si>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</si>
  <si>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</si>
  <si>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</si>
  <si>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</si>
  <si>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</si>
  <si>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</si>
  <si>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</si>
  <si>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</si>
  <si>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</si>
  <si>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</si>
  <si>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</si>
  <si>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</si>
  <si>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</si>
  <si>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</si>
  <si>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</si>
  <si>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</si>
  <si>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</si>
  <si>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</si>
  <si>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</si>
  <si>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</si>
  <si>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</si>
  <si>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</si>
  <si>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</si>
  <si>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</si>
  <si>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</si>
  <si>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</si>
  <si>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</si>
  <si>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</si>
  <si>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</si>
  <si>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</si>
  <si>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</si>
  <si>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</si>
  <si>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</si>
  <si>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</si>
  <si>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</si>
  <si>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</si>
  <si>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</si>
  <si>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</si>
  <si>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</si>
  <si>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</si>
  <si>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</si>
  <si>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</si>
  <si>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</si>
  <si>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</si>
  <si>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</si>
  <si>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</si>
  <si>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</si>
  <si>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</si>
  <si>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</si>
  <si>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</si>
  <si>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</si>
  <si>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</si>
  <si>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</si>
  <si>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</si>
  <si>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</si>
  <si>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</si>
  <si>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</si>
  <si>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</si>
  <si>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</si>
  <si>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</si>
  <si>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</si>
  <si>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</si>
  <si>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</si>
  <si>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</si>
  <si>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</si>
  <si>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</si>
  <si>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</si>
  <si>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</si>
  <si>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</si>
  <si>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</si>
  <si>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</si>
  <si>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</si>
  <si>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</si>
  <si>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</si>
  <si>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</si>
  <si>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</si>
  <si>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</si>
  <si>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</si>
  <si>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</si>
  <si>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</si>
  <si>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</si>
  <si>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</si>
  <si>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</si>
  <si>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</si>
  <si>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</si>
  <si>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</si>
  <si>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</si>
  <si>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</si>
  <si>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</si>
  <si>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</si>
  <si>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</si>
  <si>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</si>
  <si>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</si>
  <si>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</si>
  <si>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</si>
  <si>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</si>
  <si>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</si>
  <si>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</si>
  <si>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</si>
  <si>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</si>
  <si>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</si>
  <si>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</si>
  <si>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</si>
  <si>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</si>
  <si>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</si>
  <si>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</si>
  <si>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</si>
  <si>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</si>
  <si>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</si>
  <si>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</si>
  <si>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</si>
  <si>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</si>
  <si>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</si>
  <si>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</si>
  <si>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</si>
  <si>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</si>
  <si>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</si>
  <si>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</si>
  <si>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</si>
  <si>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</si>
  <si>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</si>
  <si>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</si>
  <si>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</si>
  <si>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</si>
  <si>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</si>
  <si>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</si>
  <si>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</si>
  <si>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</si>
  <si>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</si>
  <si>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</si>
  <si>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</si>
  <si>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</si>
  <si>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</si>
  <si>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</si>
  <si>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</si>
  <si>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</si>
  <si>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</si>
  <si>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</si>
  <si>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</si>
  <si>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</si>
  <si>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</si>
  <si>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</si>
  <si>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</si>
  <si>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</si>
  <si>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</si>
  <si>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</si>
  <si>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</si>
  <si>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</si>
  <si>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</si>
  <si>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</si>
  <si>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</si>
  <si>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</si>
  <si>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</si>
  <si>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</si>
  <si>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</si>
  <si>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</si>
  <si>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</si>
  <si>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</si>
  <si>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</si>
  <si>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</si>
  <si>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</si>
  <si>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</si>
  <si>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</si>
  <si>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</si>
  <si>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</si>
  <si>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</si>
  <si>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</si>
  <si>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</si>
  <si>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</si>
  <si>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</si>
  <si>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</si>
  <si>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</si>
  <si>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</si>
  <si>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</si>
  <si>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</si>
  <si>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</si>
  <si>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</si>
  <si>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</si>
  <si>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</si>
  <si>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</si>
  <si>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</si>
  <si>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</si>
  <si>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</si>
  <si>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</si>
  <si>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</si>
  <si>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</si>
  <si>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</si>
  <si>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</si>
  <si>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</si>
  <si>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</si>
  <si>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</si>
  <si>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</si>
  <si>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</si>
  <si>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</si>
  <si>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</si>
  <si>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</si>
  <si>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</si>
  <si>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</si>
  <si>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</si>
  <si>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</si>
  <si>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</si>
  <si>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</si>
  <si>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</si>
  <si>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</si>
  <si>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</si>
  <si>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</si>
  <si>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</si>
  <si>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</si>
  <si>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</si>
  <si>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</si>
  <si>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</si>
  <si>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</si>
  <si>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</si>
  <si>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</si>
  <si>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</si>
  <si>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</si>
  <si>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</si>
  <si>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</si>
  <si>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</si>
  <si>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</si>
  <si>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</si>
  <si>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</si>
  <si>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</si>
  <si>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</si>
  <si>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</si>
  <si>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</si>
  <si>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</si>
  <si>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</si>
  <si>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</si>
  <si>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</si>
  <si>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</si>
  <si>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</si>
  <si>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</si>
  <si>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</si>
  <si>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</si>
  <si>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</si>
  <si>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</si>
  <si>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</si>
  <si>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</si>
  <si>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</si>
  <si>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</si>
  <si>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</si>
  <si>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</si>
  <si>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</si>
  <si>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</si>
  <si>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</si>
  <si>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</si>
  <si>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</si>
  <si>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</si>
  <si>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</si>
  <si>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</si>
  <si>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</si>
  <si>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</si>
  <si>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</si>
  <si>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</si>
  <si>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</si>
  <si>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</si>
  <si>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</si>
  <si>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</si>
  <si>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</si>
  <si>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</si>
  <si>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</si>
  <si>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</si>
  <si>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</si>
  <si>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</si>
  <si>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</si>
  <si>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</si>
  <si>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</si>
  <si>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</si>
  <si>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</si>
  <si>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</si>
  <si>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</si>
  <si>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</si>
  <si>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</si>
  <si>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</si>
  <si>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</si>
  <si>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</si>
  <si>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</si>
  <si>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</si>
  <si>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</si>
  <si>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</si>
  <si>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</si>
  <si>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</si>
  <si>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</si>
  <si>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</si>
  <si>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</si>
  <si>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</si>
  <si>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</si>
  <si>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</si>
  <si>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</si>
  <si>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</si>
  <si>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</si>
  <si>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</si>
  <si>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</si>
  <si>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</si>
  <si>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</si>
  <si>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</si>
  <si>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</si>
  <si>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</si>
  <si>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</si>
  <si>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</si>
  <si>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</si>
  <si>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</si>
  <si>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</si>
  <si>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</si>
  <si>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</si>
  <si>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</si>
  <si>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</si>
  <si>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</si>
  <si>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</si>
  <si>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</si>
  <si>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</si>
  <si>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</si>
  <si>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</si>
  <si>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</si>
  <si>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</si>
  <si>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</si>
  <si>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</si>
  <si>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</si>
  <si>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</si>
  <si>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</si>
  <si>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</si>
  <si>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</si>
  <si>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</si>
  <si>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</si>
  <si>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</si>
  <si>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</si>
  <si>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</si>
  <si>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</si>
  <si>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</si>
  <si>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</si>
  <si>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</si>
  <si>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</si>
  <si>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</si>
  <si>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</si>
  <si>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</si>
  <si>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</si>
  <si>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</si>
  <si>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</si>
  <si>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</si>
  <si>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</si>
  <si>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</si>
  <si>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</si>
  <si>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</si>
  <si>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</si>
  <si>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</si>
  <si>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</si>
  <si>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</si>
  <si>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</si>
  <si>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</si>
  <si>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</si>
  <si>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</si>
  <si>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</si>
  <si>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</si>
  <si>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</si>
  <si>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</si>
  <si>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</si>
  <si>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</si>
  <si>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</si>
  <si>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</si>
  <si>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</si>
  <si>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</si>
  <si>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</si>
  <si>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</si>
  <si>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</si>
  <si>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</si>
  <si>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</si>
  <si>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</si>
  <si>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</si>
  <si>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</si>
  <si>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</si>
  <si>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</si>
  <si>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</si>
  <si>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</si>
  <si>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</si>
  <si>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</si>
  <si>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</si>
  <si>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</si>
  <si>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</si>
  <si>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</si>
  <si>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</si>
  <si>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</si>
  <si>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</si>
  <si>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</si>
  <si>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</si>
  <si>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</si>
  <si>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</si>
  <si>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</si>
  <si>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</si>
  <si>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</si>
  <si>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</si>
  <si>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</si>
  <si>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</si>
  <si>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</si>
  <si>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</si>
  <si>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</si>
  <si>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</si>
  <si>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</si>
  <si>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</si>
  <si>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</si>
  <si>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</si>
  <si>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</si>
  <si>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</si>
  <si>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</si>
  <si>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</si>
  <si>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</si>
  <si>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</si>
  <si>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</si>
  <si>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</si>
  <si>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</si>
  <si>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</si>
  <si>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</si>
  <si>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</si>
  <si>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</si>
  <si>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</si>
  <si>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</si>
  <si>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</si>
  <si>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</si>
  <si>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</si>
  <si>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</si>
  <si>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</si>
  <si>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</si>
  <si>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</si>
  <si>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</si>
  <si>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</si>
  <si>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</si>
  <si>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</si>
  <si>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</si>
  <si>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</si>
  <si>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</si>
  <si>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</si>
  <si>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</si>
  <si>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</si>
  <si>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</si>
  <si>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</si>
  <si>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</si>
  <si>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</si>
  <si>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</si>
  <si>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</si>
  <si>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</si>
  <si>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</si>
  <si>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</si>
  <si>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</si>
  <si>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</si>
  <si>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</si>
  <si>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</si>
  <si>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</si>
  <si>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</si>
  <si>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</si>
  <si>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</si>
  <si>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</si>
  <si>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</si>
  <si>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</si>
  <si>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</si>
  <si>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</si>
  <si>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</si>
  <si>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</si>
  <si>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</si>
  <si>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</si>
  <si>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</si>
  <si>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</si>
  <si>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</si>
  <si>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</si>
  <si>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</si>
  <si>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</si>
  <si>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</si>
  <si>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</si>
  <si>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</si>
  <si>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</si>
  <si>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</si>
  <si>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</si>
  <si>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</si>
  <si>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</si>
  <si>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</si>
  <si>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</si>
  <si>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</si>
  <si>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</si>
  <si>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</si>
  <si>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</si>
  <si>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</si>
  <si>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</si>
  <si>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</si>
  <si>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</si>
  <si>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</si>
  <si>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</si>
  <si>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</si>
  <si>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</si>
  <si>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</si>
  <si>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</si>
  <si>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</si>
  <si>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</si>
  <si>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</si>
  <si>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</si>
  <si>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</si>
  <si>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</si>
  <si>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</si>
  <si>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</si>
  <si>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</si>
  <si>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</si>
  <si>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</si>
  <si>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</si>
  <si>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</si>
  <si>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</si>
  <si>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</si>
  <si>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</si>
  <si>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</si>
  <si>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</si>
  <si>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</si>
  <si>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</si>
  <si>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</si>
  <si>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</si>
  <si>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</si>
  <si>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</si>
  <si>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</si>
  <si>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</si>
  <si>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</si>
  <si>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</si>
  <si>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</si>
  <si>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</si>
  <si>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</si>
  <si>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</si>
  <si>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</si>
  <si>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</si>
  <si>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</si>
  <si>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</si>
  <si>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</si>
  <si>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</si>
  <si>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</si>
  <si>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</si>
  <si>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</si>
  <si>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</si>
  <si>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</si>
  <si>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</si>
  <si>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</si>
  <si>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</si>
  <si>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</si>
  <si>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</si>
  <si>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</si>
  <si>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</si>
  <si>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</si>
  <si>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</si>
  <si>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</si>
  <si>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</si>
  <si>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</si>
  <si>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</si>
  <si>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</si>
  <si>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</si>
  <si>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</si>
  <si>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</si>
  <si>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</si>
  <si>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</si>
  <si>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</si>
  <si>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</si>
  <si>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</si>
  <si>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</si>
  <si>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</si>
  <si>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</si>
  <si>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</si>
  <si>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</si>
  <si>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</si>
  <si>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</si>
  <si>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</si>
  <si>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</si>
  <si>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</si>
  <si>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</si>
  <si>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</si>
  <si>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</si>
  <si>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</si>
  <si>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</si>
  <si>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</si>
  <si>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</si>
  <si>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</si>
  <si>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</si>
  <si>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</si>
  <si>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</si>
  <si>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</si>
  <si>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</si>
  <si>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</si>
  <si>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</si>
  <si>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</si>
  <si>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</si>
  <si>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</si>
  <si>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</si>
  <si>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</si>
  <si>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</si>
  <si>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</si>
  <si>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</si>
  <si>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</si>
  <si>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</si>
  <si>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</si>
  <si>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</si>
  <si>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</si>
  <si>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</si>
  <si>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</si>
  <si>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</si>
  <si>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</si>
  <si>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</si>
  <si>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</si>
  <si>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</si>
  <si>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</si>
  <si>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</si>
  <si>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</si>
  <si>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</si>
  <si>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</si>
  <si>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</si>
  <si>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</si>
  <si>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</si>
  <si>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</si>
  <si>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</si>
  <si>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</si>
  <si>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</si>
  <si>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</si>
  <si>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</si>
  <si>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</si>
  <si>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</si>
  <si>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</si>
  <si>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</si>
  <si>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</si>
  <si>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</si>
  <si>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</si>
  <si>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</si>
  <si>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</si>
  <si>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</si>
  <si>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</si>
  <si>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</si>
  <si>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</si>
  <si>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</si>
  <si>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</si>
  <si>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</si>
  <si>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</si>
  <si>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</si>
  <si>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</si>
  <si>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</si>
  <si>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</si>
  <si>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</si>
  <si>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</si>
  <si>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</si>
  <si>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</si>
  <si>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</si>
  <si>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</si>
  <si>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</si>
  <si>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</si>
  <si>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</si>
  <si>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</si>
  <si>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</si>
  <si>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</si>
  <si>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</si>
  <si>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</si>
  <si>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</si>
  <si>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</si>
  <si>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</si>
  <si>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</si>
  <si>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</si>
  <si>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</si>
  <si>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</si>
  <si>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</si>
  <si>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</si>
  <si>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</si>
  <si>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</si>
  <si>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</si>
  <si>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</si>
  <si>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</si>
  <si>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</si>
  <si>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</si>
  <si>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</si>
  <si>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</si>
  <si>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</si>
  <si>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</si>
  <si>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</si>
  <si>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</si>
  <si>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</si>
  <si>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</si>
  <si>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</si>
  <si>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</si>
  <si>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</si>
  <si>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</si>
  <si>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</si>
  <si>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</si>
  <si>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</si>
  <si>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</si>
  <si>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</si>
  <si>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</si>
  <si>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</si>
  <si>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</si>
  <si>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</si>
  <si>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</si>
  <si>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</si>
  <si>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</si>
  <si>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</si>
  <si>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</si>
  <si>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</si>
  <si>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</si>
  <si>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</si>
  <si>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</si>
  <si>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</si>
  <si>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</si>
  <si>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</si>
  <si>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</si>
  <si>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</si>
  <si>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</si>
  <si>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</si>
  <si>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</si>
  <si>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</si>
  <si>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</si>
  <si>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</si>
  <si>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</si>
  <si>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</si>
  <si>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</si>
  <si>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</si>
  <si>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</si>
  <si>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</si>
  <si>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</si>
  <si>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</si>
  <si>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</si>
  <si>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</si>
  <si>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</si>
  <si>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</si>
  <si>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</si>
  <si>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</si>
  <si>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</si>
  <si>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</si>
  <si>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</si>
  <si>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</si>
  <si>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</si>
  <si>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</si>
  <si>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</si>
  <si>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</si>
  <si>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</si>
  <si>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</si>
  <si>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</si>
  <si>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</si>
  <si>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</si>
  <si>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</si>
  <si>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</si>
  <si>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</si>
  <si>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</si>
  <si>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</si>
  <si>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</si>
  <si>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</si>
  <si>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</si>
  <si>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</si>
  <si>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</si>
  <si>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</si>
  <si>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</si>
  <si>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</si>
  <si>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</si>
  <si>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</si>
  <si>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</si>
  <si>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</si>
  <si>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</si>
  <si>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</si>
  <si>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</si>
  <si>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</si>
  <si>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</si>
  <si>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</si>
  <si>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</si>
  <si>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</si>
  <si>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</si>
  <si>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</si>
  <si>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</si>
  <si>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</si>
  <si>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</si>
  <si>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</si>
  <si>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</si>
  <si>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</si>
  <si>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</si>
  <si>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</si>
  <si>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</si>
  <si>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</si>
  <si>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</si>
  <si>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</si>
  <si>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</si>
  <si>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</si>
  <si>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</si>
  <si>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</si>
  <si>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</si>
  <si>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</si>
  <si>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</si>
  <si>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</si>
  <si>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</si>
  <si>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</si>
  <si>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</si>
  <si>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</si>
  <si>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</si>
  <si>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</si>
  <si>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</si>
  <si>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</si>
  <si>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</si>
  <si>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</si>
  <si>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</si>
  <si>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</si>
  <si>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</si>
  <si>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</si>
  <si>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</si>
  <si>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</si>
  <si>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</si>
  <si>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</si>
  <si>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</si>
  <si>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</si>
  <si>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</si>
  <si>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</si>
  <si>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</si>
  <si>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</si>
  <si>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</si>
  <si>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</si>
  <si>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</si>
  <si>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</si>
  <si>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</si>
  <si>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</si>
  <si>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</si>
  <si>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</si>
  <si>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</si>
  <si>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</si>
  <si>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</si>
  <si>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</si>
  <si>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</si>
  <si>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</si>
  <si>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</si>
  <si>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</si>
  <si>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</si>
  <si>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</si>
  <si>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</si>
  <si>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</si>
  <si>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</si>
  <si>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</si>
  <si>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</si>
  <si>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</si>
  <si>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</si>
  <si>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</si>
  <si>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</si>
  <si>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</si>
  <si>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</si>
  <si>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</si>
  <si>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</si>
  <si>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</si>
  <si>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</si>
  <si>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</si>
  <si>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</si>
  <si>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</si>
  <si>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</si>
  <si>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</si>
  <si>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</si>
  <si>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</si>
  <si>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</si>
  <si>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</si>
  <si>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</si>
  <si>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</si>
  <si>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</si>
  <si>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</si>
  <si>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</si>
  <si>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</si>
  <si>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</si>
  <si>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</si>
  <si>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</si>
  <si>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</si>
  <si>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</si>
  <si>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</si>
  <si>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</si>
  <si>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</si>
  <si>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</si>
  <si>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</si>
  <si>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</si>
  <si>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</si>
  <si>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</si>
  <si>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</si>
  <si>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</si>
  <si>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</si>
  <si>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</si>
  <si>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</si>
  <si>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</si>
  <si>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</si>
  <si>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</si>
  <si>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</si>
  <si>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</si>
  <si>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</si>
  <si>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</si>
  <si>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</si>
  <si>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</si>
  <si>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</si>
  <si>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</si>
  <si>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</si>
  <si>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</si>
  <si>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</si>
  <si>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</si>
  <si>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</si>
  <si>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</si>
  <si>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</si>
  <si>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</si>
  <si>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</si>
  <si>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</si>
  <si>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</si>
  <si>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</si>
  <si>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</si>
  <si>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</si>
  <si>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</si>
  <si>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</si>
  <si>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</si>
  <si>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</si>
  <si>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</si>
  <si>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</si>
  <si>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</si>
  <si>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</si>
  <si>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</si>
  <si>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</si>
  <si>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</si>
  <si>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</si>
  <si>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</si>
  <si>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</si>
  <si>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</si>
  <si>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</si>
  <si>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</si>
  <si>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</si>
  <si>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</si>
  <si>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</si>
  <si>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</si>
  <si>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</si>
  <si>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</si>
  <si>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</si>
  <si>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</si>
  <si>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</si>
  <si>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</si>
  <si>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</si>
  <si>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</si>
  <si>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</si>
  <si>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</si>
  <si>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</si>
  <si>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</si>
  <si>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</si>
  <si>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</si>
  <si>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</si>
  <si>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</si>
  <si>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</si>
  <si>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</si>
  <si>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</si>
  <si>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</si>
  <si>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</si>
  <si>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</si>
  <si>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</si>
  <si>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</si>
  <si>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</si>
  <si>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</si>
  <si>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</si>
  <si>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</si>
  <si>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</si>
  <si>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</si>
  <si>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</si>
  <si>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</si>
  <si>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</si>
  <si>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</si>
  <si>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</si>
  <si>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</si>
  <si>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</si>
  <si>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</si>
  <si>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</si>
  <si>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</si>
  <si>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</si>
  <si>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</si>
  <si>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</si>
  <si>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</si>
  <si>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</si>
  <si>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</si>
  <si>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</si>
  <si>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</si>
  <si>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</si>
  <si>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</si>
  <si>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</si>
  <si>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</si>
  <si>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</si>
  <si>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</si>
  <si>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</si>
  <si>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</si>
  <si>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</si>
  <si>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</si>
  <si>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</si>
  <si>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</si>
  <si>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</si>
  <si>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</si>
  <si>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</si>
  <si>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</si>
  <si>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</si>
  <si>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</si>
  <si>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</si>
  <si>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</si>
  <si>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</si>
  <si>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</si>
  <si>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</si>
  <si>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</si>
  <si>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</si>
  <si>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</si>
  <si>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</si>
  <si>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</si>
  <si>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</si>
  <si>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</si>
  <si>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</si>
  <si>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</si>
  <si>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</si>
  <si>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</si>
  <si>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</si>
  <si>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</si>
  <si>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</si>
  <si>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</si>
  <si>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</si>
  <si>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</si>
  <si>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</si>
  <si>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</si>
  <si>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</si>
  <si>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</si>
  <si>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</si>
  <si>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</si>
  <si>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</si>
  <si>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</si>
  <si>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</si>
  <si>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</si>
  <si>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</si>
  <si>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</si>
  <si>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</si>
  <si>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</si>
  <si>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</si>
  <si>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</si>
  <si>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</si>
  <si>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</si>
  <si>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</si>
  <si>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</si>
  <si>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</si>
  <si>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</si>
  <si>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</si>
  <si>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</si>
  <si>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</si>
  <si>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</si>
  <si>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</si>
  <si>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</si>
  <si>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</si>
  <si>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</si>
  <si>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</si>
  <si>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</si>
  <si>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</si>
  <si>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</si>
  <si>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</si>
  <si>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</si>
  <si>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</si>
  <si>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</si>
  <si>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</si>
  <si>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</si>
  <si>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</si>
  <si>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</si>
  <si>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</si>
  <si>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</si>
  <si>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</si>
  <si>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</si>
  <si>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</si>
  <si>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</si>
  <si>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</si>
  <si>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</si>
  <si>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</si>
  <si>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</si>
  <si>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</si>
  <si>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</si>
  <si>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</si>
  <si>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</si>
  <si>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</si>
  <si>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</si>
  <si>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</si>
  <si>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</si>
  <si>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</si>
  <si>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</si>
  <si>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</si>
  <si>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</si>
  <si>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</si>
  <si>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</si>
  <si>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</si>
  <si>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</si>
  <si>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</si>
  <si>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</si>
  <si>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</si>
  <si>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</si>
  <si>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</si>
  <si>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</si>
  <si>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</si>
  <si>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</si>
  <si>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</si>
  <si>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</si>
  <si>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</si>
  <si>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</si>
  <si>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</si>
  <si>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</si>
  <si>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</si>
  <si>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</si>
  <si>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</si>
  <si>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</si>
  <si>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</si>
  <si>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</si>
  <si>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</si>
  <si>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</si>
  <si>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</si>
  <si>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</si>
  <si>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</si>
  <si>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</si>
  <si>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</si>
  <si>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</si>
  <si>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</si>
  <si>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</si>
  <si>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</si>
  <si>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</si>
  <si>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</si>
  <si>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</si>
  <si>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</si>
  <si>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</si>
  <si>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</si>
  <si>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</si>
  <si>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</si>
  <si>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</si>
  <si>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</si>
  <si>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</si>
  <si>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</si>
  <si>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</si>
  <si>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</si>
  <si>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</si>
  <si>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</si>
  <si>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</si>
  <si>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</si>
  <si>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</si>
  <si>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</si>
  <si>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</si>
  <si>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</si>
  <si>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</si>
  <si>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</si>
  <si>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</si>
  <si>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</si>
  <si>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</si>
  <si>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</si>
  <si>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</si>
  <si>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</si>
  <si>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</si>
  <si>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</si>
  <si>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</si>
  <si>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</si>
  <si>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</si>
  <si>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</si>
  <si>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</si>
  <si>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</si>
  <si>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</si>
  <si>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</si>
  <si>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</si>
  <si>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</si>
  <si>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</si>
  <si>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</si>
  <si>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</si>
  <si>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</si>
  <si>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</si>
  <si>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</si>
  <si>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</si>
  <si>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</si>
  <si>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</si>
  <si>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</si>
  <si>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</si>
  <si>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</si>
  <si>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</si>
  <si>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</si>
  <si>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</si>
  <si>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</si>
  <si>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</si>
  <si>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</si>
  <si>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</si>
  <si>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</si>
  <si>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</si>
  <si>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</si>
  <si>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</si>
  <si>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</si>
  <si>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</si>
  <si>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</si>
  <si>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</si>
  <si>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</si>
  <si>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</si>
  <si>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</si>
  <si>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</si>
  <si>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</si>
  <si>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</si>
  <si>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</si>
  <si>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</si>
  <si>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</si>
  <si>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</si>
  <si>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</si>
  <si>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</si>
  <si>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</si>
  <si>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</si>
  <si>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</si>
  <si>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</si>
  <si>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</si>
  <si>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</si>
  <si>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</si>
  <si>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</si>
  <si>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</si>
  <si>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</si>
  <si>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</si>
  <si>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</si>
  <si>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</si>
  <si>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</si>
  <si>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</si>
  <si>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</si>
  <si>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</si>
  <si>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</si>
  <si>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</si>
  <si>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</si>
  <si>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</si>
  <si>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</si>
  <si>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</si>
  <si>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</si>
  <si>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</si>
  <si>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</si>
  <si>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</si>
  <si>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</si>
  <si>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</si>
  <si>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</si>
  <si>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</si>
  <si>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</si>
  <si>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</si>
  <si>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</si>
  <si>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</si>
  <si>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</si>
  <si>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</si>
  <si>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</si>
  <si>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</si>
  <si>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</si>
  <si>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</si>
  <si>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</si>
  <si>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</si>
  <si>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</si>
  <si>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</si>
  <si>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</si>
  <si>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</si>
  <si>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</si>
  <si>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</si>
  <si>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</si>
  <si>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</si>
  <si>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</si>
  <si>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</si>
  <si>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</si>
  <si>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</si>
  <si>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</si>
  <si>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</si>
  <si>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</si>
  <si>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</si>
  <si>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</si>
  <si>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</si>
  <si>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</si>
  <si>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</si>
  <si>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</si>
  <si>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</si>
  <si>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</si>
  <si>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</si>
  <si>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</si>
  <si>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</si>
  <si>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</si>
  <si>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</si>
  <si>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</si>
  <si>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</si>
  <si>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</si>
  <si>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</si>
  <si>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</si>
  <si>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</si>
  <si>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</si>
  <si>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</si>
  <si>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</si>
  <si>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</si>
  <si>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</si>
  <si>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</si>
  <si>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</si>
  <si>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</si>
  <si>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</si>
  <si>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</si>
  <si>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</si>
  <si>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</si>
  <si>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</si>
  <si>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</si>
  <si>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</si>
  <si>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</si>
  <si>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</si>
  <si>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</si>
  <si>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</si>
  <si>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</si>
  <si>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</si>
  <si>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</si>
  <si>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</si>
  <si>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</si>
  <si>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</si>
  <si>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</si>
  <si>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</si>
  <si>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</si>
  <si>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</si>
  <si>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</si>
  <si>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</si>
  <si>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</si>
  <si>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</si>
  <si>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</si>
  <si>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</si>
  <si>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</si>
  <si>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</si>
  <si>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</si>
  <si>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</si>
  <si>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</si>
  <si>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</si>
  <si>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</si>
  <si>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</si>
  <si>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</si>
  <si>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</si>
  <si>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</si>
  <si>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</si>
  <si>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</si>
  <si>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</si>
  <si>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</si>
  <si>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</si>
  <si>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</si>
  <si>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</si>
  <si>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</si>
  <si>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</si>
  <si>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</si>
  <si>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</si>
  <si>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</si>
  <si>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</si>
  <si>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</si>
  <si>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</si>
  <si>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</si>
  <si>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</si>
  <si>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</si>
  <si>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</si>
  <si>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</si>
  <si>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</si>
  <si>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</si>
  <si>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</si>
  <si>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</si>
  <si>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</si>
  <si>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</si>
  <si>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</si>
  <si>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</si>
  <si>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</si>
  <si>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</si>
  <si>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</si>
  <si>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</si>
  <si>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</si>
  <si>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</si>
  <si>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</si>
  <si>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</si>
  <si>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</si>
  <si>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</si>
  <si>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</si>
  <si>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</si>
  <si>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</si>
  <si>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</si>
  <si>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</si>
  <si>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</si>
  <si>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</si>
  <si>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</si>
  <si>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</si>
  <si>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</si>
  <si>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</si>
  <si>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</si>
  <si>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</si>
  <si>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</si>
  <si>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</si>
  <si>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</si>
  <si>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</si>
  <si>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</si>
  <si>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</si>
  <si>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</si>
  <si>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</si>
  <si>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</si>
  <si>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</si>
  <si>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</si>
  <si>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</si>
  <si>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</si>
  <si>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</si>
  <si>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</si>
  <si>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</si>
  <si>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</si>
  <si>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</si>
  <si>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</si>
  <si>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</si>
  <si>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</si>
  <si>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</si>
  <si>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</si>
  <si>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</si>
  <si>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</si>
  <si>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</si>
  <si>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</si>
  <si>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</si>
  <si>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</si>
  <si>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</si>
  <si>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</si>
  <si>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</si>
  <si>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</si>
  <si>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</si>
  <si>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</si>
  <si>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</si>
  <si>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</si>
  <si>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</si>
  <si>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</si>
  <si>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</si>
  <si>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</si>
  <si>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</si>
  <si>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</si>
  <si>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</si>
  <si>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</si>
  <si>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</si>
  <si>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</si>
  <si>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</si>
  <si>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</si>
  <si>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</si>
  <si>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</si>
  <si>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</si>
  <si>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</si>
  <si>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</si>
  <si>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</si>
  <si>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</si>
  <si>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</si>
  <si>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</si>
  <si>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</si>
  <si>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</si>
  <si>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</si>
  <si>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</si>
  <si>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</si>
  <si>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</si>
  <si>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</si>
  <si>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</si>
  <si>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</si>
  <si>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</si>
  <si>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</si>
  <si>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</si>
  <si>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</si>
  <si>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</si>
  <si>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</si>
  <si>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</si>
  <si>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</si>
  <si>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</si>
  <si>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</si>
  <si>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</si>
  <si>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</si>
  <si>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</si>
  <si>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</si>
  <si>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</si>
  <si>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</si>
  <si>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</si>
  <si>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</si>
  <si>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</si>
  <si>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</si>
  <si>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</si>
  <si>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</si>
  <si>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</si>
  <si>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</si>
  <si>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</si>
  <si>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</si>
  <si>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</si>
  <si>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</si>
  <si>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</si>
  <si>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</si>
  <si>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</si>
  <si>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</si>
  <si>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</si>
  <si>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</si>
  <si>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</si>
  <si>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</si>
  <si>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</si>
  <si>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</si>
  <si>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</si>
  <si>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</si>
  <si>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</si>
  <si>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</si>
  <si>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</si>
  <si>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</si>
  <si>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</si>
  <si>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</si>
  <si>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</si>
  <si>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</si>
  <si>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</si>
  <si>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</si>
  <si>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</si>
  <si>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</si>
  <si>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</si>
  <si>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</si>
  <si>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</si>
  <si>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</si>
  <si>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</si>
  <si>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</si>
  <si>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</si>
  <si>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</si>
  <si>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</si>
  <si>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</si>
  <si>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</si>
  <si>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</si>
  <si>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</si>
  <si>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</si>
  <si>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</si>
  <si>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</si>
  <si>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</si>
  <si>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</si>
  <si>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</si>
  <si>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</si>
  <si>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</si>
  <si>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</si>
  <si>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</si>
  <si>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</si>
  <si>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</si>
  <si>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</si>
  <si>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</si>
  <si>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</si>
  <si>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</si>
  <si>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</si>
  <si>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</si>
  <si>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</si>
  <si>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</si>
  <si>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</si>
  <si>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</si>
  <si>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</si>
  <si>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</si>
  <si>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</si>
  <si>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</si>
  <si>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</si>
  <si>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</si>
  <si>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</si>
  <si>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</si>
  <si>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</si>
  <si>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</si>
  <si>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</si>
  <si>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</si>
  <si>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</si>
  <si>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</si>
  <si>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</si>
  <si>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</si>
  <si>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</si>
  <si>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</si>
  <si>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</si>
  <si>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</si>
  <si>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</si>
  <si>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</si>
  <si>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</si>
  <si>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</si>
  <si>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</si>
  <si>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</si>
  <si>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</si>
  <si>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</si>
  <si>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</si>
  <si>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</si>
  <si>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</si>
  <si>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</si>
  <si>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</si>
  <si>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</si>
  <si>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</si>
  <si>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</si>
  <si>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</si>
  <si>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</si>
  <si>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</si>
  <si>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</si>
  <si>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</si>
  <si>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</si>
  <si>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</si>
  <si>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</si>
  <si>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</si>
  <si>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</si>
  <si>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</si>
  <si>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</si>
  <si>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</si>
  <si>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</si>
  <si>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</si>
  <si>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</si>
  <si>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</si>
  <si>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</si>
  <si>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</si>
  <si>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</si>
  <si>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</si>
  <si>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</si>
  <si>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</si>
  <si>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</si>
  <si>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</si>
  <si>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</si>
  <si>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</si>
  <si>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</si>
  <si>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</si>
  <si>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</si>
  <si>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</si>
  <si>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</si>
  <si>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</si>
  <si>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</si>
  <si>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</si>
  <si>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</si>
  <si>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</si>
  <si>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</si>
  <si>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</si>
  <si>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</si>
  <si>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</si>
  <si>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</si>
  <si>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</si>
  <si>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</si>
  <si>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</si>
  <si>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</si>
  <si>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</si>
  <si>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</si>
  <si>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</si>
  <si>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</si>
  <si>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</si>
  <si>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</si>
  <si>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</si>
  <si>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</si>
  <si>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</si>
  <si>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</si>
  <si>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</si>
  <si>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</si>
  <si>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</si>
  <si>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</si>
  <si>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</si>
  <si>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</si>
  <si>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</si>
  <si>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</si>
  <si>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</si>
  <si>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</si>
  <si>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</si>
  <si>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</si>
  <si>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</si>
  <si>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</si>
  <si>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</si>
  <si>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</si>
  <si>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</si>
  <si>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</si>
  <si>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</si>
  <si>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</si>
  <si>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</si>
  <si>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</si>
  <si>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</si>
  <si>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</si>
  <si>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</si>
  <si>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</si>
  <si>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</si>
  <si>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</si>
  <si>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</si>
  <si>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</si>
  <si>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</si>
  <si>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</si>
  <si>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</si>
  <si>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</si>
  <si>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</si>
  <si>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</si>
  <si>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</si>
  <si>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</si>
  <si>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</si>
  <si>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</si>
  <si>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</si>
  <si>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</si>
  <si>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</si>
  <si>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</si>
  <si>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</si>
  <si>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</si>
  <si>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</si>
  <si>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</si>
  <si>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</si>
  <si>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</si>
  <si>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</si>
  <si>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</si>
  <si>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</si>
  <si>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</si>
  <si>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</si>
  <si>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</si>
  <si>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</si>
  <si>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</si>
  <si>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</si>
  <si>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</si>
  <si>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</si>
  <si>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</si>
  <si>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</si>
  <si>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</si>
  <si>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</si>
  <si>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</si>
  <si>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</si>
  <si>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</si>
  <si>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</si>
  <si>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</si>
  <si>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</si>
  <si>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</si>
  <si>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</si>
  <si>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</si>
  <si>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</si>
  <si>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</si>
  <si>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</si>
  <si>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</si>
  <si>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</si>
  <si>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</si>
  <si>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</si>
  <si>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</si>
  <si>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</si>
  <si>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</si>
  <si>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</si>
  <si>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</si>
  <si>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</si>
  <si>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</si>
  <si>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</si>
  <si>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</si>
  <si>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</si>
  <si>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</si>
  <si>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</si>
  <si>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</si>
  <si>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</si>
  <si>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</si>
  <si>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</si>
  <si>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</si>
  <si>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</si>
  <si>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</si>
  <si>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</si>
  <si>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</si>
  <si>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</si>
  <si>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</si>
  <si>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</si>
  <si>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</si>
  <si>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</si>
  <si>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</si>
  <si>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</si>
  <si>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</si>
  <si>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</si>
  <si>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</si>
  <si>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</si>
  <si>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</si>
  <si>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</si>
  <si>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</si>
  <si>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</si>
  <si>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</si>
  <si>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</si>
  <si>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</si>
  <si>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</si>
  <si>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</si>
  <si>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</si>
  <si>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</si>
  <si>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</si>
  <si>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</si>
  <si>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</si>
  <si>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</si>
  <si>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</si>
  <si>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</si>
  <si>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</si>
  <si>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</si>
  <si>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</si>
  <si>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</si>
  <si>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</si>
  <si>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</si>
  <si>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</si>
  <si>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</si>
  <si>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</si>
  <si>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</si>
  <si>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</si>
  <si>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</si>
  <si>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</si>
  <si>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</si>
  <si>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</si>
  <si>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</si>
  <si>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</si>
  <si>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</si>
  <si>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</si>
  <si>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</si>
  <si>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</si>
  <si>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</si>
  <si>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</si>
  <si>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</si>
  <si>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</si>
  <si>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</si>
  <si>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</si>
  <si>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</si>
  <si>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</si>
  <si>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</si>
  <si>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</si>
  <si>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</si>
  <si>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</si>
  <si>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</si>
  <si>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</si>
  <si>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</si>
  <si>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</si>
  <si>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</si>
  <si>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</si>
  <si>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</si>
  <si>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</si>
  <si>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</si>
  <si>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</si>
  <si>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</si>
  <si>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</si>
  <si>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</si>
  <si>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</si>
  <si>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</si>
  <si>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</si>
  <si>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</si>
  <si>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</si>
  <si>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</si>
  <si>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</si>
  <si>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</si>
  <si>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</si>
  <si>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</si>
  <si>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</si>
  <si>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</si>
  <si>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</si>
  <si>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</si>
  <si>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</si>
  <si>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</si>
  <si>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</si>
  <si>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</si>
  <si>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</si>
  <si>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</si>
  <si>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</si>
  <si>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</si>
  <si>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</si>
  <si>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</si>
  <si>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</si>
  <si>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</si>
  <si>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</si>
  <si>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</si>
  <si>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</si>
  <si>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</si>
  <si>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</si>
  <si>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</si>
  <si>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</si>
  <si>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</si>
  <si>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</si>
  <si>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</si>
  <si>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</si>
  <si>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</si>
  <si>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</si>
  <si>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</si>
  <si>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</si>
  <si>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</si>
  <si>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</si>
  <si>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</si>
  <si>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</si>
  <si>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</si>
  <si>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</si>
  <si>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</si>
  <si>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</si>
  <si>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</si>
  <si>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</si>
  <si>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</si>
  <si>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</si>
  <si>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</si>
  <si>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</si>
  <si>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</si>
  <si>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</si>
  <si>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</si>
  <si>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</si>
  <si>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</si>
  <si>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</si>
  <si>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</si>
  <si>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</si>
  <si>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</si>
  <si>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</si>
  <si>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</si>
  <si>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</si>
  <si>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</si>
  <si>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</si>
  <si>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</si>
  <si>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</si>
  <si>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</si>
  <si>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</si>
  <si>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</si>
  <si>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</si>
  <si>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</si>
  <si>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</si>
  <si>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</si>
  <si>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</si>
  <si>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</si>
  <si>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</si>
  <si>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</si>
  <si>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</si>
  <si>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</si>
  <si>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</si>
  <si>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</si>
  <si>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</si>
  <si>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</si>
  <si>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</si>
  <si>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</si>
  <si>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</si>
  <si>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</si>
  <si>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</si>
  <si>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</si>
  <si>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</si>
  <si>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</si>
  <si>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</si>
  <si>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</si>
  <si>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</si>
  <si>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</si>
  <si>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</si>
  <si>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</si>
  <si>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</si>
  <si>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</si>
  <si>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</si>
  <si>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</si>
  <si>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</si>
  <si>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</si>
  <si>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</si>
  <si>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</si>
  <si>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</si>
  <si>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</si>
  <si>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</si>
  <si>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</si>
  <si>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</si>
  <si>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</si>
  <si>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</si>
  <si>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</si>
  <si>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</si>
  <si>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</si>
  <si>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</si>
  <si>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</si>
  <si>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</si>
  <si>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</si>
  <si>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</si>
  <si>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</si>
  <si>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</si>
  <si>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</si>
  <si>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</si>
  <si>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</si>
  <si>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</si>
  <si>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</si>
  <si>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</si>
  <si>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</si>
  <si>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</si>
  <si>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</si>
  <si>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</si>
  <si>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</si>
  <si>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</si>
  <si>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</si>
  <si>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</si>
  <si>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</si>
  <si>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</si>
  <si>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</si>
  <si>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</si>
  <si>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</si>
  <si>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</si>
  <si>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</si>
  <si>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</si>
  <si>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</si>
  <si>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</si>
  <si>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</si>
  <si>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</si>
  <si>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</si>
  <si>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</si>
  <si>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</si>
  <si>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</si>
  <si>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</si>
  <si>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</si>
  <si>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</si>
  <si>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</si>
  <si>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</si>
  <si>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</si>
  <si>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</si>
  <si>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</si>
  <si>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</si>
  <si>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</si>
  <si>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</si>
  <si>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</si>
  <si>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</si>
  <si>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</si>
  <si>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</si>
  <si>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</si>
  <si>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</si>
  <si>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</si>
  <si>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</si>
  <si>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</si>
  <si>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</si>
  <si>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</si>
  <si>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</si>
  <si>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</si>
  <si>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</si>
  <si>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</si>
  <si>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</si>
  <si>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</si>
  <si>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</si>
  <si>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</si>
  <si>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</si>
  <si>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</si>
  <si>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</si>
  <si>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</si>
  <si>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</si>
  <si>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</si>
  <si>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</si>
  <si>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</si>
  <si>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</si>
  <si>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</si>
  <si>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</si>
  <si>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</si>
  <si>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</si>
  <si>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</si>
  <si>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</si>
  <si>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</si>
  <si>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</si>
  <si>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</si>
  <si>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</si>
  <si>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</si>
  <si>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</si>
  <si>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</si>
  <si>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</si>
  <si>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</si>
  <si>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</si>
  <si>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</si>
  <si>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</si>
  <si>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</si>
  <si>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</si>
  <si>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</si>
  <si>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</si>
  <si>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</si>
  <si>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</si>
  <si>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</si>
  <si>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</si>
  <si>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</si>
  <si>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</si>
  <si>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</si>
  <si>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</si>
  <si>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</si>
  <si>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</si>
  <si>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</si>
  <si>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</si>
  <si>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</si>
  <si>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</si>
  <si>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</si>
  <si>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</si>
  <si>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</si>
  <si>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</si>
  <si>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</si>
  <si>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</si>
  <si>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</si>
  <si>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</si>
  <si>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</si>
  <si>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</si>
  <si>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</si>
  <si>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</si>
  <si>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</si>
  <si>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</si>
  <si>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</si>
  <si>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</si>
  <si>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</si>
  <si>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</si>
  <si>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</si>
  <si>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</si>
  <si>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</si>
  <si>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</si>
  <si>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</si>
  <si>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</si>
  <si>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</si>
  <si>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</si>
  <si>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</si>
  <si>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</si>
  <si>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</si>
  <si>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</si>
  <si>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</si>
  <si>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</si>
  <si>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</si>
  <si>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</si>
  <si>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</si>
  <si>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</si>
  <si>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</si>
  <si>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</si>
  <si>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</si>
  <si>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</si>
  <si>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</si>
  <si>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</si>
  <si>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</si>
  <si>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</si>
  <si>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</si>
  <si>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</si>
  <si>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</si>
  <si>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</si>
  <si>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</si>
  <si>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</si>
  <si>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</si>
  <si>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</si>
  <si>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</si>
  <si>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</si>
  <si>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</si>
  <si>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</si>
  <si>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</si>
  <si>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</si>
  <si>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</si>
  <si>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</si>
  <si>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</si>
  <si>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</si>
  <si>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</si>
  <si>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</si>
  <si>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</si>
  <si>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</si>
  <si>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</si>
  <si>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</si>
  <si>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</si>
  <si>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</si>
  <si>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</si>
  <si>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</si>
  <si>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</si>
  <si>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</si>
  <si>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</si>
  <si>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</si>
  <si>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</si>
  <si>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</si>
  <si>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</si>
  <si>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</si>
  <si>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</si>
  <si>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</si>
  <si>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</si>
  <si>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</si>
  <si>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</si>
  <si>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</si>
  <si>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</si>
  <si>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</si>
  <si>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</si>
  <si>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</si>
  <si>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</si>
  <si>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</si>
  <si>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</si>
  <si>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</si>
  <si>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</si>
  <si>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</si>
  <si>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</si>
  <si>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</si>
  <si>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</si>
  <si>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</si>
  <si>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</si>
  <si>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</si>
  <si>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</si>
  <si>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</si>
  <si>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</si>
  <si>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</si>
  <si>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</si>
  <si>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</si>
  <si>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</si>
  <si>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</si>
  <si>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</si>
  <si>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</si>
  <si>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</si>
  <si>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</si>
  <si>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</si>
  <si>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</si>
  <si>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</si>
  <si>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</si>
  <si>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</si>
  <si>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</si>
  <si>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</si>
  <si>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</si>
  <si>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</si>
  <si>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</si>
  <si>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</si>
  <si>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</si>
  <si>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</si>
  <si>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</si>
  <si>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</si>
  <si>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</si>
  <si>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</si>
  <si>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</si>
  <si>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</si>
  <si>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</si>
  <si>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</si>
  <si>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</si>
  <si>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</si>
  <si>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</si>
  <si>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</si>
  <si>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</si>
  <si>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</si>
  <si>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</si>
  <si>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</si>
  <si>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</si>
  <si>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</si>
  <si>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</si>
  <si>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</si>
  <si>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</si>
  <si>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</si>
  <si>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</si>
  <si>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</si>
  <si>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</si>
  <si>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</si>
  <si>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</si>
  <si>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</si>
  <si>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</si>
  <si>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</si>
  <si>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</si>
  <si>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</si>
  <si>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</si>
  <si>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</si>
  <si>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</si>
  <si>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</si>
  <si>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</si>
  <si>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</si>
  <si>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</si>
  <si>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</si>
  <si>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</si>
  <si>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</si>
  <si>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</si>
  <si>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</si>
  <si>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</si>
  <si>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</si>
  <si>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</si>
  <si>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</si>
  <si>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</si>
  <si>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</si>
  <si>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</si>
  <si>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</si>
  <si>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</si>
  <si>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</si>
  <si>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</si>
  <si>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</si>
  <si>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</si>
  <si>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</si>
  <si>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</si>
  <si>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</si>
  <si>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</si>
  <si>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</si>
  <si>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</si>
  <si>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</si>
  <si>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</si>
  <si>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</si>
  <si>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</si>
  <si>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</si>
  <si>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</si>
  <si>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</si>
  <si>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</si>
  <si>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</si>
  <si>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</si>
  <si>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</si>
  <si>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</si>
  <si>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</si>
  <si>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</si>
  <si>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</si>
  <si>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</si>
  <si>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</si>
  <si>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</si>
  <si>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</si>
  <si>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</si>
  <si>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</si>
  <si>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</si>
  <si>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</si>
  <si>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</si>
  <si>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</si>
  <si>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</si>
  <si>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</si>
  <si>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</si>
  <si>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</si>
  <si>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</si>
  <si>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</si>
  <si>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</si>
  <si>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</si>
  <si>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</si>
  <si>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</si>
  <si>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</si>
  <si>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</si>
  <si>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</si>
  <si>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</si>
  <si>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</si>
  <si>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</si>
  <si>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</si>
  <si>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</si>
  <si>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</si>
  <si>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</si>
  <si>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</si>
  <si>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</si>
  <si>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</si>
  <si>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</si>
  <si>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</si>
  <si>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</si>
  <si>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</si>
  <si>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</si>
  <si>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</si>
  <si>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</si>
  <si>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</si>
  <si>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</si>
  <si>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</si>
  <si>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</si>
  <si>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</si>
  <si>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</si>
  <si>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</si>
  <si>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</si>
  <si>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</si>
  <si>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</si>
  <si>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</si>
  <si>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</si>
  <si>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</si>
  <si>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</si>
  <si>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</si>
  <si>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</si>
  <si>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</si>
  <si>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</si>
  <si>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</si>
  <si>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</si>
  <si>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</si>
  <si>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</si>
  <si>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</si>
  <si>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</si>
  <si>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</si>
  <si>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</si>
  <si>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</si>
  <si>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</si>
  <si>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</si>
  <si>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</si>
  <si>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</si>
  <si>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</si>
  <si>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</si>
  <si>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</si>
  <si>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</si>
  <si>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</si>
  <si>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</si>
  <si>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</si>
  <si>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</si>
  <si>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</si>
  <si>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</si>
  <si>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</si>
  <si>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</si>
  <si>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</si>
  <si>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</si>
  <si>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</si>
  <si>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</si>
  <si>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</si>
  <si>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</si>
  <si>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</si>
  <si>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</si>
  <si>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</si>
  <si>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</si>
  <si>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</si>
  <si>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</si>
  <si>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</si>
  <si>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</si>
  <si>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</si>
  <si>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</si>
  <si>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</si>
  <si>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</si>
  <si>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</si>
  <si>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</si>
  <si>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</si>
  <si>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</si>
  <si>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</si>
  <si>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</si>
  <si>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</si>
  <si>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</si>
  <si>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</si>
  <si>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</si>
  <si>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</si>
  <si>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</si>
  <si>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</si>
  <si>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</si>
  <si>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</si>
  <si>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</si>
  <si>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</si>
  <si>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</si>
  <si>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</si>
  <si>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</si>
  <si>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</si>
  <si>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</si>
  <si>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</si>
  <si>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</si>
  <si>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</si>
  <si>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</si>
  <si>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</si>
  <si>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</si>
  <si>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</si>
  <si>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</si>
  <si>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</si>
  <si>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</si>
  <si>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</si>
  <si>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</si>
  <si>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</si>
  <si>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</si>
  <si>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</si>
  <si>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</si>
  <si>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</si>
  <si>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</si>
  <si>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</si>
  <si>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</si>
  <si>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</si>
  <si>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</si>
  <si>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</si>
  <si>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</si>
  <si>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</si>
  <si>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</si>
  <si>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</si>
  <si>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</si>
  <si>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</si>
  <si>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</si>
  <si>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</si>
  <si>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</si>
  <si>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</si>
  <si>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</si>
  <si>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</si>
  <si>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</si>
  <si>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</si>
  <si>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</si>
  <si>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</si>
  <si>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</si>
  <si>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</si>
  <si>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</si>
  <si>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</si>
  <si>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</si>
  <si>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</si>
  <si>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</si>
  <si>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</si>
  <si>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</si>
  <si>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</si>
  <si>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</si>
  <si>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</si>
  <si>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</si>
  <si>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</si>
  <si>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</si>
  <si>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</si>
  <si>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</si>
  <si>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</si>
  <si>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</si>
  <si>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</si>
  <si>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</si>
  <si>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</si>
  <si>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</si>
  <si>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</si>
  <si>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</si>
  <si>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</si>
  <si>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</si>
  <si>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</si>
  <si>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</si>
  <si>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</si>
  <si>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</si>
  <si>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</si>
  <si>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</si>
  <si>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</si>
  <si>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</si>
  <si>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</si>
  <si>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</si>
  <si>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</si>
  <si>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</si>
  <si>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</si>
  <si>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</si>
  <si>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</si>
  <si>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</si>
  <si>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</si>
  <si>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</si>
  <si>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</si>
  <si>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</si>
  <si>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</si>
  <si>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</si>
  <si>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</si>
  <si>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</si>
  <si>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</si>
  <si>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</si>
  <si>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</si>
  <si>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</si>
  <si>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</si>
  <si>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</si>
  <si>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</si>
  <si>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</si>
  <si>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</si>
  <si>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</si>
  <si>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</si>
  <si>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</si>
  <si>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</si>
  <si>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</si>
  <si>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</si>
  <si>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</si>
  <si>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</si>
  <si>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</si>
  <si>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</si>
  <si>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</si>
  <si>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</si>
  <si>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</si>
  <si>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</si>
  <si>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</si>
  <si>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</si>
  <si>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</si>
  <si>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</si>
  <si>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</si>
  <si>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</si>
  <si>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</si>
  <si>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</si>
  <si>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</si>
  <si>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</si>
  <si>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</si>
  <si>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</si>
  <si>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</si>
  <si>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</si>
  <si>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</si>
  <si>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</si>
  <si>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</si>
  <si>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</si>
  <si>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</si>
  <si>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</si>
  <si>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</si>
  <si>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</si>
  <si>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</si>
  <si>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</si>
  <si>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</si>
  <si>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</si>
  <si>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</si>
  <si>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</si>
  <si>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</si>
  <si>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</si>
  <si>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</si>
  <si>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</si>
  <si>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</si>
  <si>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</si>
  <si>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</si>
  <si>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</si>
  <si>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</si>
  <si>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</si>
  <si>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</si>
  <si>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</si>
  <si>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</si>
  <si>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</si>
  <si>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</si>
  <si>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</si>
  <si>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</si>
  <si>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</si>
  <si>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</si>
  <si>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</si>
  <si>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</si>
  <si>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</si>
  <si>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</si>
  <si>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</si>
  <si>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</si>
  <si>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</si>
  <si>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</si>
  <si>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</si>
  <si>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</si>
  <si>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</si>
  <si>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</si>
  <si>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</si>
  <si>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</si>
  <si>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</si>
  <si>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</si>
  <si>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</si>
  <si>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</si>
  <si>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</si>
  <si>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</si>
  <si>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</si>
  <si>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</si>
  <si>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</si>
  <si>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</si>
  <si>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</si>
  <si>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</si>
  <si>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</si>
  <si>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</si>
  <si>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</si>
  <si>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</si>
  <si>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</si>
  <si>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</si>
  <si>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</si>
  <si>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</si>
  <si>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</si>
  <si>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</si>
  <si>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</si>
  <si>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</si>
  <si>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</si>
  <si>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</si>
  <si>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</si>
  <si>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</si>
  <si>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</si>
  <si>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</si>
  <si>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</si>
  <si>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</si>
  <si>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</si>
  <si>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</si>
  <si>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</si>
  <si>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</si>
  <si>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</si>
  <si>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</si>
  <si>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</si>
  <si>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</si>
  <si>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</si>
  <si>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</si>
  <si>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</si>
  <si>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</si>
  <si>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</si>
  <si>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</si>
  <si>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</si>
  <si>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</si>
  <si>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</si>
  <si>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</si>
  <si>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</si>
  <si>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</si>
  <si>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</si>
  <si>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</si>
  <si>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</si>
  <si>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</si>
  <si>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</si>
  <si>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</si>
  <si>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</si>
  <si>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</si>
  <si>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</si>
  <si>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</si>
  <si>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</si>
  <si>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</si>
  <si>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</si>
  <si>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</si>
  <si>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</si>
  <si>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</si>
  <si>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</si>
  <si>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</si>
  <si>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</si>
  <si>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</si>
  <si>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</si>
  <si>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</si>
  <si>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</si>
  <si>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</si>
  <si>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</si>
  <si>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</si>
  <si>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</si>
  <si>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</si>
  <si>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</si>
  <si>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</si>
  <si>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</si>
  <si>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</si>
  <si>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</si>
  <si>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</si>
  <si>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</si>
  <si>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</si>
  <si>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</si>
  <si>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</si>
  <si>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</si>
  <si>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</si>
  <si>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</si>
  <si>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</si>
  <si>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</si>
  <si>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</si>
  <si>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</si>
  <si>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</si>
  <si>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</si>
  <si>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</si>
  <si>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</si>
  <si>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</si>
  <si>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</si>
  <si>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</si>
  <si>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</si>
  <si>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</si>
  <si>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</si>
  <si>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</si>
  <si>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</si>
  <si>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</si>
  <si>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</si>
  <si>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</si>
  <si>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</si>
  <si>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</si>
  <si>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</si>
  <si>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</si>
  <si>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</si>
  <si>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</si>
  <si>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</si>
  <si>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</si>
  <si>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</si>
  <si>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</si>
  <si>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</si>
  <si>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</si>
  <si>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</si>
  <si>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</si>
  <si>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</si>
  <si>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</si>
  <si>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</si>
  <si>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</si>
  <si>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</si>
  <si>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</si>
  <si>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</si>
  <si>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</si>
  <si>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</si>
  <si>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</si>
  <si>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</si>
  <si>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</si>
  <si>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</si>
  <si>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</si>
  <si>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</si>
  <si>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</si>
  <si>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</si>
  <si>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</si>
  <si>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</si>
  <si>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</si>
  <si>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</si>
  <si>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</si>
  <si>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</si>
  <si>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</si>
  <si>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</si>
  <si>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</si>
  <si>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</si>
  <si>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</si>
  <si>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</si>
  <si>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</si>
  <si>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</si>
  <si>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</si>
  <si>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</si>
  <si>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</si>
  <si>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</si>
  <si>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</si>
  <si>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</si>
  <si>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</si>
  <si>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</si>
  <si>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</si>
  <si>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</si>
  <si>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</si>
  <si>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</si>
  <si>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</si>
  <si>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</si>
  <si>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</si>
  <si>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</si>
  <si>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</si>
  <si>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</si>
  <si>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</si>
  <si>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</si>
  <si>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</si>
  <si>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</si>
  <si>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</si>
  <si>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</si>
  <si>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</si>
  <si>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</si>
  <si>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</si>
  <si>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</si>
  <si>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</si>
  <si>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</si>
  <si>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</si>
  <si>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</si>
  <si>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</si>
  <si>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</si>
  <si>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</si>
  <si>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</si>
  <si>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</si>
  <si>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</si>
  <si>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</si>
  <si>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</si>
  <si>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</si>
  <si>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</si>
  <si>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</si>
  <si>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</si>
  <si>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</si>
  <si>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</si>
  <si>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</si>
  <si>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</si>
  <si>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</si>
  <si>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</si>
  <si>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</si>
  <si>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</si>
  <si>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</si>
  <si>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</si>
  <si>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</si>
  <si>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</si>
  <si>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</si>
  <si>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</si>
  <si>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</si>
  <si>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</si>
  <si>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</si>
  <si>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</si>
  <si>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</si>
  <si>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</si>
  <si>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</si>
  <si>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</si>
  <si>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</si>
  <si>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</si>
  <si>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</si>
  <si>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</si>
  <si>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</si>
  <si>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</si>
  <si>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</si>
  <si>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</si>
  <si>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</si>
  <si>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</si>
  <si>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</si>
  <si>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</si>
  <si>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</si>
  <si>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</si>
  <si>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</si>
  <si>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</si>
  <si>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</si>
  <si>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</si>
  <si>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</si>
  <si>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</si>
  <si>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</si>
  <si>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</si>
  <si>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</si>
  <si>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</si>
  <si>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</si>
  <si>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</si>
  <si>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</si>
  <si>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</si>
  <si>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</si>
  <si>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</si>
  <si>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</si>
  <si>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</si>
  <si>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</si>
  <si>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</si>
  <si>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</si>
  <si>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</si>
  <si>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</si>
  <si>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</si>
  <si>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</si>
  <si>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</si>
  <si>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</si>
  <si>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</si>
  <si>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</si>
  <si>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</si>
  <si>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</si>
  <si>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</si>
  <si>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</si>
  <si>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</si>
  <si>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</si>
  <si>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</si>
  <si>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</si>
  <si>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</si>
  <si>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</si>
  <si>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</si>
  <si>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</si>
  <si>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</si>
  <si>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</si>
  <si>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</si>
  <si>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</si>
  <si>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</si>
  <si>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</si>
  <si>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</si>
  <si>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</si>
  <si>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</si>
  <si>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</si>
  <si>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</si>
  <si>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</si>
  <si>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</si>
  <si>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</si>
  <si>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</si>
  <si>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</si>
  <si>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</si>
  <si>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</si>
  <si>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</si>
  <si>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</si>
  <si>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</si>
  <si>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</si>
  <si>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</si>
  <si>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</si>
  <si>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</si>
  <si>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</si>
  <si>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</si>
  <si>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</si>
  <si>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</si>
  <si>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</si>
  <si>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</si>
  <si>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</si>
  <si>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</si>
  <si>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</si>
  <si>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</si>
  <si>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</si>
  <si>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</si>
  <si>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</si>
  <si>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</si>
  <si>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</si>
  <si>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</si>
  <si>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</si>
  <si>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</si>
  <si>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</si>
  <si>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</si>
  <si>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</si>
  <si>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</si>
  <si>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</si>
  <si>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</si>
  <si>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</si>
  <si>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</si>
  <si>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</si>
  <si>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</si>
  <si>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</si>
  <si>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</si>
  <si>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</si>
  <si>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</si>
  <si>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</si>
  <si>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</si>
  <si>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</si>
  <si>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</si>
  <si>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</si>
  <si>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</si>
  <si>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</si>
  <si>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</si>
  <si>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</si>
  <si>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</si>
  <si>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</si>
  <si>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</si>
  <si>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</si>
  <si>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</si>
  <si>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</si>
  <si>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</si>
  <si>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</si>
  <si>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</si>
  <si>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</si>
  <si>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</si>
  <si>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</si>
  <si>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</si>
  <si>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</si>
  <si>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</si>
  <si>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</si>
  <si>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</si>
  <si>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</si>
  <si>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</si>
  <si>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</si>
  <si>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</si>
  <si>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</si>
  <si>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</si>
  <si>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</si>
  <si>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</si>
  <si>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</si>
  <si>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</si>
  <si>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</si>
  <si>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</si>
  <si>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</si>
  <si>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</si>
  <si>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</si>
  <si>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</si>
  <si>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</si>
  <si>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</si>
  <si>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</si>
  <si>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</si>
  <si>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</si>
  <si>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</si>
  <si>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</si>
  <si>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</si>
  <si>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</si>
  <si>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</si>
  <si>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</si>
  <si>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</si>
  <si>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</si>
  <si>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</si>
  <si>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</si>
  <si>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</si>
  <si>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</si>
  <si>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</si>
  <si>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</si>
  <si>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</si>
  <si>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</si>
  <si>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</si>
  <si>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</si>
  <si>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</si>
  <si>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</si>
  <si>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</si>
  <si>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</si>
  <si>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</si>
  <si>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</si>
  <si>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</si>
  <si>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</si>
  <si>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</si>
  <si>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</si>
  <si>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</si>
  <si>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</si>
  <si>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</si>
  <si>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</si>
  <si>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</si>
  <si>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</si>
  <si>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</si>
  <si>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</si>
  <si>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</si>
  <si>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</si>
  <si>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</si>
  <si>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</si>
  <si>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</si>
  <si>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</si>
  <si>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</si>
  <si>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</si>
  <si>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</si>
  <si>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</si>
  <si>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</si>
  <si>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</si>
  <si>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</si>
  <si>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</si>
  <si>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</si>
  <si>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</si>
  <si>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</si>
  <si>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</si>
  <si>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</si>
  <si>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</si>
  <si>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</si>
  <si>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</si>
  <si>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</si>
  <si>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</si>
  <si>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</si>
  <si>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</si>
  <si>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</si>
  <si>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</si>
  <si>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</si>
  <si>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</si>
  <si>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</si>
  <si>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</si>
  <si>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</si>
  <si>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</si>
  <si>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</si>
  <si>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</si>
  <si>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</si>
  <si>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</si>
  <si>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</si>
  <si>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</si>
  <si>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</si>
  <si>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</si>
  <si>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</si>
  <si>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</si>
  <si>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</si>
  <si>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</si>
  <si>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</si>
  <si>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</si>
  <si>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</si>
  <si>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</si>
  <si>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</si>
  <si>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</si>
  <si>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</si>
  <si>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</si>
  <si>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</si>
  <si>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</si>
  <si>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</si>
  <si>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</si>
  <si>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</si>
  <si>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</si>
  <si>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</si>
  <si>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</si>
  <si>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</si>
  <si>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</si>
  <si>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</si>
  <si>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</si>
  <si>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</si>
  <si>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</si>
  <si>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</si>
  <si>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</si>
  <si>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</si>
  <si>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</si>
  <si>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</si>
  <si>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</si>
  <si>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</si>
  <si>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</si>
  <si>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</si>
  <si>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</si>
  <si>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</si>
  <si>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</si>
  <si>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</si>
  <si>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</si>
  <si>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</si>
  <si>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</si>
  <si>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</si>
  <si>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</si>
  <si>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</si>
  <si>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</si>
  <si>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</si>
  <si>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</si>
  <si>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</si>
  <si>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</si>
  <si>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</si>
  <si>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</si>
  <si>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</si>
  <si>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</si>
  <si>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</si>
  <si>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</si>
  <si>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</si>
  <si>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</si>
  <si>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</si>
  <si>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</si>
  <si>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</si>
  <si>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</si>
  <si>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</si>
  <si>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</si>
  <si>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</si>
  <si>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</si>
  <si>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</si>
  <si>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</si>
  <si>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</si>
  <si>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</si>
  <si>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</si>
  <si>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</si>
  <si>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</si>
  <si>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</si>
  <si>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</si>
  <si>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</si>
  <si>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</si>
  <si>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</si>
  <si>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</si>
  <si>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</si>
  <si>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</si>
  <si>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</si>
  <si>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</si>
  <si>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</si>
  <si>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</si>
  <si>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</si>
  <si>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</si>
  <si>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</si>
  <si>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</si>
  <si>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</si>
  <si>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</si>
  <si>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</si>
  <si>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</si>
  <si>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</si>
  <si>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</si>
  <si>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</si>
  <si>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</si>
  <si>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</si>
  <si>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</si>
  <si>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</si>
  <si>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</si>
  <si>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</si>
  <si>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</si>
  <si>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</si>
  <si>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</si>
  <si>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</si>
  <si>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</si>
  <si>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</si>
  <si>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</si>
  <si>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</si>
  <si>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</si>
  <si>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</si>
  <si>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</si>
  <si>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</si>
  <si>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</si>
  <si>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</si>
  <si>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</si>
  <si>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</si>
  <si>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</si>
  <si>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</si>
  <si>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</si>
  <si>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</si>
  <si>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</si>
  <si>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</si>
  <si>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</si>
  <si>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</si>
  <si>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</si>
  <si>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</si>
  <si>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</si>
  <si>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</si>
  <si>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</si>
  <si>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</si>
  <si>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</si>
  <si>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</si>
  <si>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</si>
  <si>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</si>
  <si>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</si>
  <si>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</si>
  <si>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</si>
  <si>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</si>
  <si>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</si>
  <si>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</si>
  <si>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</si>
  <si>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</si>
  <si>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</si>
  <si>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</si>
  <si>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</si>
  <si>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</si>
  <si>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</si>
  <si>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</si>
  <si>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</si>
  <si>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</si>
  <si>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</si>
  <si>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</si>
  <si>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</si>
  <si>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</si>
  <si>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</si>
  <si>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</si>
  <si>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</si>
  <si>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</si>
  <si>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</si>
  <si>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</si>
  <si>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</si>
  <si>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</si>
  <si>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</si>
  <si>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</si>
  <si>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</si>
  <si>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</si>
  <si>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</si>
  <si>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</si>
  <si>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</si>
  <si>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</si>
  <si>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</si>
  <si>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</si>
  <si>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</si>
  <si>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</si>
  <si>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</si>
  <si>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</si>
  <si>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</si>
  <si>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</si>
  <si>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</si>
  <si>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</si>
  <si>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</si>
  <si>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</si>
  <si>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</si>
  <si>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</si>
  <si>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</si>
  <si>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</si>
  <si>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</si>
  <si>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</si>
  <si>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</si>
  <si>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</si>
  <si>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</si>
  <si>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</si>
  <si>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</si>
  <si>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</si>
  <si>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</si>
  <si>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</si>
  <si>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</si>
  <si>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</si>
  <si>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</si>
  <si>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</si>
  <si>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</si>
  <si>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</si>
  <si>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</si>
  <si>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</si>
  <si>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</si>
  <si>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</si>
  <si>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</si>
  <si>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</si>
  <si>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</si>
  <si>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</si>
  <si>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</si>
  <si>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</si>
  <si>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</si>
  <si>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</si>
  <si>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</si>
  <si>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</si>
  <si>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</si>
  <si>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</si>
  <si>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</si>
  <si>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</si>
  <si>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</si>
  <si>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</si>
  <si>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</si>
  <si>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</si>
  <si>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</si>
  <si>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</si>
  <si>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</si>
  <si>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</si>
  <si>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</si>
  <si>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</si>
  <si>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</si>
  <si>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</si>
  <si>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</si>
  <si>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</si>
  <si>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</si>
  <si>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</si>
  <si>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</si>
  <si>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</si>
  <si>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</si>
  <si>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</si>
  <si>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</si>
  <si>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</si>
  <si>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</si>
  <si>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</si>
  <si>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</si>
  <si>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</si>
  <si>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</si>
  <si>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</si>
  <si>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</si>
  <si>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</si>
  <si>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</si>
  <si>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</si>
  <si>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</si>
  <si>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</si>
  <si>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</si>
  <si>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</si>
  <si>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</si>
  <si>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</si>
  <si>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</si>
  <si>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</si>
  <si>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</si>
  <si>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</si>
  <si>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</si>
  <si>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</si>
  <si>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</si>
  <si>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</si>
  <si>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</si>
  <si>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</si>
  <si>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</si>
  <si>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</si>
  <si>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</si>
  <si>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</si>
  <si>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</si>
  <si>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</si>
  <si>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</si>
  <si>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</si>
  <si>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</si>
  <si>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</si>
  <si>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</si>
  <si>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</si>
  <si>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</si>
  <si>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</si>
  <si>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</si>
  <si>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</si>
  <si>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</si>
  <si>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</si>
  <si>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</si>
  <si>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</si>
  <si>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</si>
  <si>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</si>
  <si>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</si>
  <si>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</si>
  <si>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</si>
  <si>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</si>
  <si>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</si>
  <si>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</si>
  <si>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</si>
  <si>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</si>
  <si>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</si>
  <si>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</si>
  <si>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</si>
  <si>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</si>
  <si>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</si>
  <si>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</si>
  <si>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</si>
  <si>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</si>
  <si>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</si>
  <si>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</si>
  <si>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</si>
  <si>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</si>
  <si>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</si>
  <si>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</si>
  <si>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</si>
  <si>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</si>
  <si>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</si>
  <si>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</si>
  <si>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</si>
  <si>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</si>
  <si>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</si>
  <si>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</si>
  <si>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</si>
  <si>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</si>
  <si>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</si>
  <si>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</si>
  <si>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</si>
  <si>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</si>
  <si>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</si>
  <si>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</si>
  <si>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</si>
  <si>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</si>
  <si>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</si>
  <si>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</si>
  <si>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</si>
  <si>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</si>
  <si>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</si>
  <si>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</si>
  <si>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</si>
  <si>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</si>
  <si>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</si>
  <si>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</si>
  <si>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</si>
  <si>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</si>
  <si>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</si>
  <si>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</si>
  <si>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</si>
  <si>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</si>
  <si>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</si>
  <si>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</si>
  <si>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</si>
  <si>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</si>
  <si>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</si>
  <si>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</si>
  <si>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</si>
  <si>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</si>
  <si>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</si>
  <si>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</si>
  <si>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</si>
  <si>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</si>
  <si>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</si>
  <si>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</si>
  <si>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</si>
  <si>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</si>
  <si>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</si>
  <si>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</si>
  <si>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</si>
  <si>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</si>
  <si>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</si>
  <si>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</si>
  <si>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</si>
  <si>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</si>
  <si>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</si>
  <si>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</si>
  <si>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</si>
  <si>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</si>
  <si>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</si>
  <si>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</si>
  <si>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</si>
  <si>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</si>
  <si>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</si>
  <si>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</si>
  <si>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</si>
  <si>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</si>
  <si>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</si>
  <si>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</si>
  <si>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</si>
  <si>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</si>
  <si>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</si>
  <si>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</si>
  <si>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</si>
  <si>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</si>
  <si>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</si>
  <si>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</si>
  <si>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</si>
  <si>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</si>
  <si>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</si>
  <si>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</si>
  <si>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</si>
  <si>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</si>
  <si>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</si>
  <si>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</si>
  <si>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</si>
  <si>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</si>
  <si>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</si>
  <si>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</si>
  <si>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</si>
  <si>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</si>
  <si>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</si>
  <si>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</si>
  <si>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</si>
  <si>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</si>
  <si>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</si>
  <si>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</si>
  <si>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</si>
  <si>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</si>
  <si>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</si>
  <si>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</si>
  <si>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</si>
  <si>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</si>
  <si>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</si>
  <si>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</si>
  <si>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</si>
  <si>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</si>
  <si>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</si>
  <si>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</si>
  <si>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</si>
  <si>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</si>
  <si>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</si>
  <si>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</si>
  <si>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</si>
  <si>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</si>
  <si>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</si>
  <si>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</si>
  <si>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</si>
  <si>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</si>
  <si>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</si>
  <si>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</si>
  <si>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</si>
  <si>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</si>
  <si>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</si>
  <si>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</si>
  <si>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</si>
  <si>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</si>
  <si>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</si>
  <si>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</si>
  <si>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</si>
  <si>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</si>
  <si>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</si>
  <si>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</si>
  <si>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</si>
  <si>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</si>
  <si>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</si>
  <si>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</si>
  <si>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</si>
  <si>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</si>
  <si>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</si>
  <si>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</si>
  <si>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</si>
  <si>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</si>
  <si>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</si>
  <si>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</si>
  <si>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</si>
  <si>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</si>
  <si>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</si>
  <si>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</si>
  <si>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</si>
  <si>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</si>
  <si>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</si>
  <si>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</si>
  <si>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</si>
  <si>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</si>
  <si>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</si>
  <si>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</si>
  <si>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</si>
  <si>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</si>
  <si>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</si>
  <si>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</si>
  <si>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</si>
  <si>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</si>
  <si>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</si>
  <si>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</si>
  <si>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</si>
  <si>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</si>
  <si>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</si>
  <si>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</si>
  <si>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</si>
  <si>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</si>
  <si>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</si>
  <si>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</si>
  <si>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</si>
  <si>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</si>
  <si>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</si>
  <si>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</si>
  <si>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</si>
  <si>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</si>
  <si>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</si>
  <si>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</si>
  <si>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</si>
  <si>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</si>
  <si>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</si>
  <si>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</si>
  <si>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</si>
  <si>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</si>
  <si>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</si>
  <si>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</si>
  <si>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</si>
  <si>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</si>
  <si>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</si>
  <si>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</si>
  <si>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</si>
  <si>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</si>
  <si>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</si>
  <si>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</si>
  <si>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</si>
  <si>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</si>
  <si>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</si>
  <si>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</si>
  <si>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</si>
  <si>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</si>
  <si>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</si>
  <si>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</si>
  <si>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</si>
  <si>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</si>
  <si>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</si>
  <si>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</si>
  <si>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</si>
  <si>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</si>
  <si>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</si>
  <si>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</si>
  <si>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</si>
  <si>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</si>
  <si>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</si>
  <si>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</si>
  <si>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</si>
  <si>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</si>
  <si>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</si>
  <si>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</si>
  <si>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</si>
  <si>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</si>
  <si>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</si>
  <si>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</si>
  <si>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</si>
  <si>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</si>
  <si>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</si>
  <si>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</si>
  <si>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</si>
  <si>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</si>
  <si>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</si>
  <si>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</si>
  <si>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</si>
  <si>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</si>
  <si>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</si>
  <si>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</si>
  <si>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</si>
  <si>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</si>
  <si>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</si>
  <si>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</si>
  <si>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</si>
  <si>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</si>
  <si>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</si>
  <si>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</si>
  <si>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</si>
  <si>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</si>
  <si>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</si>
  <si>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</si>
  <si>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</si>
  <si>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</si>
  <si>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</si>
  <si>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</si>
  <si>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</si>
  <si>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</si>
  <si>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</si>
  <si>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</si>
  <si>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</si>
  <si>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</si>
  <si>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</si>
  <si>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</si>
  <si>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</si>
  <si>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</si>
  <si>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</si>
  <si>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</si>
  <si>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</si>
  <si>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</si>
  <si>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</si>
  <si>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</si>
  <si>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</si>
  <si>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</si>
  <si>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</si>
  <si>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</si>
  <si>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</si>
  <si>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</si>
  <si>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</si>
  <si>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</si>
  <si>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</si>
  <si>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</si>
  <si>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</si>
  <si>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</si>
  <si>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</si>
  <si>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</si>
  <si>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</si>
  <si>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</si>
  <si>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</si>
  <si>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</si>
  <si>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</si>
  <si>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</si>
  <si>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</si>
  <si>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</si>
  <si>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</si>
  <si>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</si>
  <si>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</si>
  <si>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</si>
  <si>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</si>
  <si>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</si>
  <si>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</si>
  <si>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</si>
  <si>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</si>
  <si>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</si>
  <si>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</si>
  <si>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</si>
  <si>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</si>
  <si>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</si>
  <si>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</si>
  <si>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</si>
  <si>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</si>
  <si>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</si>
  <si>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</si>
  <si>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</si>
  <si>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</si>
  <si>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</si>
  <si>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</si>
  <si>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</si>
  <si>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</si>
  <si>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</si>
  <si>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</si>
  <si>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</si>
  <si>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</si>
  <si>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</si>
  <si>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</si>
  <si>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</si>
  <si>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</si>
  <si>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</si>
  <si>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</si>
  <si>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</si>
  <si>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</si>
  <si>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</si>
  <si>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</si>
  <si>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</si>
  <si>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</si>
  <si>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</si>
  <si>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</si>
  <si>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</si>
  <si>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</si>
  <si>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</si>
  <si>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</si>
  <si>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</si>
  <si>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</si>
  <si>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</si>
  <si>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</si>
  <si>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</si>
  <si>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</si>
  <si>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</si>
  <si>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</si>
  <si>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</si>
  <si>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</si>
  <si>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</si>
  <si>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</si>
  <si>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</si>
  <si>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</si>
  <si>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</si>
  <si>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</si>
  <si>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</si>
  <si>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</si>
  <si>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</si>
  <si>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</si>
  <si>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</si>
  <si>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</si>
  <si>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</si>
  <si>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</si>
  <si>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</si>
  <si>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</si>
  <si>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</si>
  <si>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</si>
  <si>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</si>
  <si>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</si>
  <si>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</si>
  <si>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</si>
  <si>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</si>
  <si>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</si>
  <si>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</si>
  <si>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</si>
  <si>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</si>
  <si>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</si>
  <si>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</si>
  <si>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</si>
  <si>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</si>
  <si>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</si>
  <si>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</si>
  <si>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</si>
  <si>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</si>
  <si>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</si>
  <si>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</si>
  <si>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</si>
  <si>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</si>
  <si>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</si>
  <si>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</si>
  <si>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</si>
  <si>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</si>
  <si>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</si>
  <si>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</si>
  <si>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</si>
  <si>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</si>
  <si>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</si>
  <si>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</si>
  <si>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</si>
  <si>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</si>
  <si>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</si>
  <si>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</si>
  <si>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</si>
  <si>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</si>
  <si>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</si>
  <si>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</si>
  <si>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</si>
  <si>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</si>
  <si>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</si>
  <si>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</si>
  <si>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</si>
  <si>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</si>
  <si>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</si>
  <si>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</si>
  <si>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</si>
  <si>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</si>
  <si>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</si>
  <si>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</si>
  <si>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</si>
  <si>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</si>
  <si>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</si>
  <si>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</si>
  <si>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</si>
  <si>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</si>
  <si>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</si>
  <si>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</si>
  <si>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</si>
  <si>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</si>
  <si>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</si>
  <si>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</si>
  <si>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</si>
  <si>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</si>
  <si>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</si>
  <si>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</si>
  <si>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</si>
  <si>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</si>
  <si>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</si>
  <si>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</si>
  <si>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</si>
  <si>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</si>
  <si>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</si>
  <si>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</si>
  <si>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</si>
  <si>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</si>
  <si>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</si>
  <si>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</si>
  <si>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</si>
  <si>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</si>
  <si>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</si>
  <si>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</si>
  <si>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</si>
  <si>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</si>
  <si>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</si>
  <si>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</si>
  <si>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</si>
  <si>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</si>
  <si>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</si>
  <si>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</si>
  <si>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</si>
  <si>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</si>
  <si>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</si>
  <si>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</si>
  <si>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</si>
  <si>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</si>
  <si>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</si>
  <si>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</si>
  <si>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</si>
  <si>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</si>
  <si>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</si>
  <si>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</si>
  <si>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</si>
  <si>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</si>
  <si>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</si>
  <si>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</si>
  <si>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</si>
  <si>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</si>
  <si>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</si>
  <si>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</si>
  <si>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</si>
  <si>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</si>
  <si>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</si>
  <si>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</si>
  <si>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</si>
  <si>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</si>
  <si>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</si>
  <si>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</si>
  <si>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</si>
  <si>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</si>
  <si>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</si>
  <si>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</si>
  <si>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</si>
  <si>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</si>
  <si>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</si>
  <si>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</si>
  <si>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</si>
  <si>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</si>
  <si>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</si>
  <si>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</si>
  <si>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</si>
  <si>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</si>
  <si>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</si>
  <si>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</si>
  <si>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</si>
  <si>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</si>
  <si>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</si>
  <si>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</si>
  <si>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</si>
  <si>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</si>
  <si>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</si>
  <si>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</si>
  <si>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</si>
  <si>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</si>
  <si>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</si>
  <si>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</si>
  <si>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</si>
  <si>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</si>
  <si>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</si>
  <si>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</si>
  <si>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</si>
  <si>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</si>
  <si>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</si>
  <si>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</si>
  <si>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</si>
  <si>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</si>
  <si>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</si>
  <si>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</si>
  <si>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</si>
  <si>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</si>
  <si>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</si>
  <si>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</si>
  <si>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</si>
  <si>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</si>
  <si>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</si>
  <si>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</si>
  <si>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</si>
  <si>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</si>
  <si>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</si>
  <si>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</si>
  <si>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</si>
  <si>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</si>
  <si>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</si>
  <si>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</si>
  <si>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</si>
  <si>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</si>
  <si>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</si>
  <si>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</si>
  <si>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</si>
  <si>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</si>
  <si>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</si>
  <si>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</si>
  <si>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</si>
  <si>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</si>
  <si>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</si>
  <si>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</si>
  <si>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</si>
  <si>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</si>
  <si>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</si>
  <si>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</si>
  <si>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</si>
  <si>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</si>
  <si>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</si>
  <si>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</si>
  <si>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</si>
  <si>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</si>
  <si>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</si>
  <si>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</si>
  <si>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</si>
  <si>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</si>
  <si>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</si>
  <si>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</si>
  <si>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</si>
  <si>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</si>
  <si>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</si>
  <si>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</si>
  <si>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</si>
  <si>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</si>
  <si>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</si>
  <si>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</si>
  <si>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</si>
  <si>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</si>
  <si>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</si>
  <si>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</si>
  <si>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</si>
  <si>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</si>
  <si>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</si>
  <si>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</si>
  <si>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</si>
  <si>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</si>
  <si>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</si>
  <si>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</si>
  <si>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</si>
  <si>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</si>
  <si>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</si>
  <si>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</si>
  <si>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</si>
  <si>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</si>
  <si>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</si>
  <si>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</si>
  <si>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</si>
  <si>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</si>
  <si>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</si>
  <si>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</si>
  <si>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</si>
  <si>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</si>
  <si>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</si>
  <si>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</si>
  <si>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</si>
  <si>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</si>
  <si>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</si>
  <si>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</si>
  <si>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</si>
  <si>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</si>
  <si>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</si>
  <si>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</si>
  <si>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</si>
  <si>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</si>
  <si>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</si>
  <si>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</si>
  <si>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</si>
  <si>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</si>
  <si>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</si>
  <si>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</si>
  <si>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</si>
  <si>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</si>
  <si>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</si>
  <si>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</si>
  <si>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</si>
  <si>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</si>
  <si>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</si>
  <si>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</si>
  <si>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</si>
  <si>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</si>
  <si>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</si>
  <si>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</si>
  <si>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</si>
  <si>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</si>
  <si>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</si>
  <si>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</si>
  <si>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</si>
  <si>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</si>
  <si>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</si>
  <si>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</si>
  <si>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</si>
  <si>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</si>
  <si>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</si>
  <si>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</si>
  <si>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</si>
  <si>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</si>
  <si>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</si>
  <si>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</si>
  <si>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</si>
  <si>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</si>
  <si>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</si>
  <si>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</si>
  <si>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</si>
  <si>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</si>
  <si>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</si>
  <si>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</si>
  <si>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</si>
  <si>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</si>
  <si>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</si>
  <si>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</si>
  <si>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</si>
  <si>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</si>
  <si>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</si>
  <si>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</si>
  <si>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</si>
  <si>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</si>
  <si>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</si>
  <si>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</si>
  <si>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</si>
  <si>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</si>
  <si>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</si>
  <si>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</si>
  <si>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</si>
  <si>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</si>
  <si>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</si>
  <si>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</si>
  <si>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</si>
  <si>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</si>
  <si>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</si>
  <si>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</si>
  <si>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</si>
  <si>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</si>
  <si>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</si>
  <si>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</si>
  <si>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</si>
  <si>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</si>
  <si>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</si>
  <si>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</si>
  <si>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</si>
  <si>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</si>
  <si>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</si>
  <si>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</si>
  <si>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</si>
  <si>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</si>
  <si>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</si>
  <si>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</si>
  <si>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</si>
  <si>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</si>
  <si>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</si>
  <si>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</si>
  <si>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</si>
  <si>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</si>
  <si>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</si>
  <si>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</si>
  <si>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</si>
  <si>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</si>
  <si>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</si>
  <si>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</si>
  <si>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</si>
  <si>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</si>
  <si>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</si>
  <si>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</si>
  <si>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</si>
  <si>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</si>
  <si>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</si>
  <si>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</si>
  <si>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</si>
  <si>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</si>
  <si>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</si>
  <si>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</si>
  <si>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</si>
  <si>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</si>
  <si>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</si>
  <si>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</si>
  <si>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</si>
  <si>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</si>
  <si>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</si>
  <si>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</si>
  <si>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</si>
  <si>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</si>
  <si>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</si>
  <si>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</si>
  <si>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</si>
  <si>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</si>
  <si>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</si>
  <si>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</si>
  <si>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</si>
  <si>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</si>
  <si>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</si>
  <si>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</si>
  <si>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</si>
  <si>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</si>
  <si>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</si>
  <si>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</si>
  <si>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</si>
  <si>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</si>
  <si>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</si>
  <si>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</si>
  <si>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</si>
  <si>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</si>
  <si>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</si>
  <si>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</si>
  <si>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</si>
  <si>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</si>
  <si>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</si>
  <si>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</si>
  <si>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</si>
  <si>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</si>
  <si>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</si>
  <si>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</si>
  <si>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</si>
  <si>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</si>
  <si>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</si>
  <si>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</si>
  <si>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</si>
  <si>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</si>
  <si>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</si>
  <si>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</si>
  <si>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</si>
  <si>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</si>
  <si>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</si>
  <si>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</si>
  <si>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</si>
  <si>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</si>
  <si>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</si>
  <si>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</si>
  <si>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</si>
  <si>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</si>
  <si>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</si>
  <si>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</si>
  <si>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</si>
  <si>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</si>
  <si>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</si>
  <si>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</si>
  <si>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</si>
  <si>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</si>
  <si>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</si>
  <si>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</si>
  <si>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</si>
  <si>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</si>
  <si>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</si>
  <si>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</si>
  <si>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</si>
  <si>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</si>
  <si>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</si>
  <si>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</si>
  <si>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</si>
  <si>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</si>
  <si>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</si>
  <si>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</si>
  <si>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</si>
  <si>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</si>
  <si>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</si>
  <si>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</si>
  <si>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</si>
  <si>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</si>
  <si>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</si>
  <si>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</si>
  <si>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</si>
  <si>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</si>
  <si>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</si>
  <si>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</si>
  <si>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</si>
  <si>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</si>
  <si>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</si>
  <si>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</si>
  <si>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</si>
  <si>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</si>
  <si>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</si>
  <si>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</si>
  <si>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</si>
  <si>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</si>
  <si>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</si>
  <si>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</si>
  <si>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</si>
  <si>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</si>
  <si>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</si>
  <si>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</si>
  <si>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</si>
  <si>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</si>
  <si>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</si>
  <si>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</si>
  <si>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</si>
  <si>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</si>
  <si>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</si>
  <si>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</si>
  <si>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</si>
  <si>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</si>
  <si>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</si>
  <si>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</si>
  <si>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</si>
  <si>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</si>
  <si>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</si>
  <si>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</si>
  <si>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</si>
  <si>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</si>
  <si>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</si>
  <si>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</si>
  <si>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</si>
  <si>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</si>
  <si>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</si>
  <si>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</si>
  <si>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</si>
  <si>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</si>
  <si>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</si>
  <si>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</si>
  <si>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</si>
  <si>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</si>
  <si>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</si>
  <si>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</si>
  <si>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</si>
  <si>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</si>
  <si>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</si>
  <si>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</si>
  <si>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</si>
  <si>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</si>
  <si>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</si>
  <si>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</si>
  <si>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</si>
  <si>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</si>
  <si>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</si>
  <si>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</si>
  <si>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</si>
  <si>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</si>
  <si>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</si>
  <si>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</si>
  <si>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</si>
  <si>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</si>
  <si>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</si>
  <si>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</si>
  <si>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</si>
  <si>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</si>
  <si>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</si>
  <si>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</si>
  <si>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</si>
  <si>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</si>
  <si>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</si>
  <si>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</si>
  <si>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</si>
  <si>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</si>
  <si>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</si>
  <si>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</si>
  <si>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</si>
  <si>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</si>
  <si>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</si>
  <si>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</si>
  <si>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</si>
  <si>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</si>
  <si>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</si>
  <si>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</si>
  <si>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</si>
  <si>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</si>
  <si>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</si>
  <si>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</si>
  <si>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</si>
  <si>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</si>
  <si>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</si>
  <si>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</si>
  <si>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</si>
  <si>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</si>
  <si>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</si>
  <si>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</si>
  <si>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</si>
  <si>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</si>
  <si>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</si>
  <si>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</si>
  <si>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</si>
  <si>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</si>
  <si>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</si>
  <si>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</si>
  <si>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</si>
  <si>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</si>
  <si>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</si>
  <si>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</si>
  <si>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</si>
  <si>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</si>
  <si>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</si>
  <si>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</si>
  <si>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</si>
  <si>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</si>
  <si>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</si>
  <si>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</si>
  <si>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</si>
  <si>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</si>
  <si>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</si>
  <si>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</si>
  <si>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</si>
  <si>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</si>
  <si>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</si>
  <si>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</si>
  <si>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</si>
  <si>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</si>
  <si>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</si>
  <si>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</si>
  <si>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</si>
  <si>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</si>
  <si>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</si>
  <si>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</si>
  <si>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</si>
  <si>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</si>
  <si>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</si>
  <si>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</si>
  <si>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</si>
  <si>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</si>
  <si>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</si>
  <si>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</si>
  <si>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</si>
  <si>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</si>
  <si>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</si>
  <si>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</si>
  <si>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</si>
  <si>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</si>
  <si>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</si>
  <si>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</si>
  <si>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</si>
  <si>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</si>
  <si>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</si>
  <si>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</si>
  <si>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</si>
  <si>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</si>
  <si>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</si>
  <si>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</si>
  <si>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</si>
  <si>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</si>
  <si>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</si>
  <si>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</si>
  <si>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</si>
  <si>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</si>
  <si>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</si>
  <si>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</si>
  <si>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</si>
  <si>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</si>
  <si>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</si>
  <si>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</si>
  <si>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</si>
  <si>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</si>
  <si>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</si>
  <si>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</si>
  <si>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</si>
  <si>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</si>
  <si>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</si>
  <si>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</si>
  <si>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</si>
  <si>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</si>
  <si>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</si>
  <si>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</si>
  <si>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</si>
  <si>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</si>
  <si>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</si>
  <si>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</si>
  <si>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</si>
  <si>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</si>
  <si>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</si>
  <si>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</si>
  <si>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</si>
  <si>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</si>
  <si>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</si>
  <si>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</si>
  <si>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</si>
  <si>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</si>
  <si>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</si>
  <si>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</si>
  <si>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</si>
  <si>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</si>
  <si>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</si>
  <si>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</si>
  <si>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</si>
  <si>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</si>
  <si>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</si>
  <si>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</si>
  <si>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</si>
  <si>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</si>
  <si>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</si>
  <si>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</si>
  <si>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</si>
  <si>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</si>
  <si>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</si>
  <si>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</si>
  <si>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</si>
  <si>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</si>
  <si>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</si>
  <si>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</si>
  <si>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</si>
  <si>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</si>
  <si>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</si>
  <si>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</si>
  <si>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</si>
  <si>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</si>
  <si>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</si>
  <si>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</si>
  <si>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</si>
  <si>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</si>
  <si>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</si>
  <si>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</si>
  <si>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</si>
  <si>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</si>
  <si>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</si>
  <si>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</si>
  <si>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</si>
  <si>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</si>
  <si>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</si>
  <si>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</si>
  <si>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</si>
  <si>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</si>
  <si>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</si>
  <si>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</si>
  <si>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</si>
  <si>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</si>
  <si>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</si>
  <si>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</si>
  <si>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</si>
  <si>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</si>
  <si>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</si>
  <si>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</si>
  <si>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</si>
  <si>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</si>
  <si>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</si>
  <si>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</si>
  <si>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</si>
  <si>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</si>
  <si>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</si>
  <si>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</si>
  <si>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</si>
  <si>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</si>
  <si>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</si>
  <si>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</si>
  <si>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</si>
  <si>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</si>
  <si>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</si>
  <si>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</si>
  <si>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</si>
  <si>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</si>
  <si>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</si>
  <si>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</si>
  <si>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</si>
  <si>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</si>
  <si>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</si>
  <si>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</si>
  <si>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</si>
  <si>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</si>
  <si>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</si>
  <si>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</si>
  <si>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</si>
  <si>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</si>
  <si>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</si>
  <si>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</si>
  <si>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</si>
  <si>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</si>
  <si>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</si>
  <si>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</si>
  <si>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</si>
  <si>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</si>
  <si>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</si>
  <si>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</si>
  <si>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</si>
  <si>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</si>
  <si>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</si>
  <si>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</si>
  <si>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</si>
  <si>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</si>
  <si>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</si>
  <si>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</si>
  <si>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</si>
  <si>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</si>
  <si>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</si>
  <si>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</si>
  <si>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</si>
  <si>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</si>
  <si>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</si>
  <si>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</si>
  <si>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</si>
  <si>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</si>
  <si>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</si>
  <si>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</si>
  <si>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</si>
  <si>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</si>
  <si>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</si>
  <si>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</si>
  <si>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</si>
  <si>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</si>
  <si>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</si>
  <si>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</si>
  <si>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</si>
  <si>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</si>
  <si>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</si>
  <si>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</si>
  <si>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</si>
  <si>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</si>
  <si>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</si>
  <si>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</si>
  <si>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</si>
  <si>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</si>
  <si>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</si>
  <si>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</si>
  <si>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</si>
  <si>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</si>
  <si>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</si>
  <si>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</si>
  <si>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</si>
  <si>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</si>
  <si>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</si>
  <si>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</si>
  <si>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</si>
  <si>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</si>
  <si>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</si>
  <si>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</si>
  <si>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</si>
  <si>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</si>
  <si>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</si>
  <si>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</si>
  <si>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</si>
  <si>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</si>
  <si>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</si>
  <si>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</si>
  <si>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</si>
  <si>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</si>
  <si>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</si>
  <si>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</si>
  <si>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</si>
  <si>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</si>
  <si>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</si>
  <si>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</si>
  <si>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</si>
  <si>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</si>
  <si>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</si>
  <si>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</si>
  <si>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</si>
  <si>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</si>
  <si>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</si>
  <si>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</si>
  <si>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</si>
  <si>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</si>
  <si>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</si>
  <si>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</si>
  <si>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</si>
  <si>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</si>
  <si>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</si>
  <si>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</si>
  <si>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</si>
  <si>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</si>
  <si>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</si>
  <si>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</si>
  <si>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</si>
  <si>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</si>
  <si>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</si>
  <si>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</si>
  <si>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</si>
  <si>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</si>
  <si>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</si>
  <si>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</si>
  <si>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</si>
  <si>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</si>
  <si>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</si>
  <si>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</si>
  <si>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</si>
  <si>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</si>
  <si>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</si>
  <si>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</si>
  <si>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</si>
  <si>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</si>
  <si>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</si>
  <si>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</si>
  <si>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</si>
  <si>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</si>
  <si>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</si>
  <si>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</si>
  <si>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</si>
  <si>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</si>
  <si>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</si>
  <si>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</si>
  <si>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</si>
  <si>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</si>
  <si>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</si>
  <si>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</si>
  <si>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</si>
  <si>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</si>
  <si>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</si>
  <si>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</si>
  <si>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</si>
  <si>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</si>
  <si>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</si>
  <si>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</si>
  <si>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</si>
  <si>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</si>
  <si>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</si>
  <si>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</si>
  <si>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</si>
  <si>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</si>
  <si>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</si>
  <si>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</si>
  <si>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</si>
  <si>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</si>
  <si>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</si>
  <si>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</si>
  <si>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</si>
  <si>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</si>
  <si>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</si>
  <si>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</si>
  <si>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</si>
  <si>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</si>
  <si>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</si>
  <si>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</si>
  <si>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</si>
  <si>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</si>
  <si>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</si>
  <si>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</si>
  <si>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</si>
  <si>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</si>
  <si>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</si>
  <si>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</si>
  <si>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</si>
  <si>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</si>
  <si>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</si>
  <si>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</si>
  <si>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</si>
  <si>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</si>
  <si>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</si>
  <si>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</si>
  <si>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</si>
  <si>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</si>
  <si>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</si>
  <si>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</si>
  <si>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</si>
  <si>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</si>
  <si>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</si>
  <si>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</si>
  <si>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</si>
  <si>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</si>
  <si>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</si>
  <si>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</si>
  <si>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</si>
  <si>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</si>
  <si>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</si>
  <si>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</si>
  <si>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</si>
  <si>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</si>
  <si>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</si>
  <si>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</si>
  <si>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</si>
  <si>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</si>
  <si>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</si>
  <si>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</si>
  <si>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</si>
  <si>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</si>
  <si>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</si>
  <si>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</si>
  <si>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</si>
  <si>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</si>
  <si>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</si>
  <si>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</si>
  <si>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</si>
  <si>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</si>
  <si>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</si>
  <si>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</si>
  <si>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</si>
  <si>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</si>
  <si>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</si>
  <si>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</si>
  <si>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</si>
  <si>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</si>
  <si>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</si>
  <si>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</si>
  <si>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</si>
  <si>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</si>
  <si>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</si>
  <si>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</si>
  <si>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</si>
  <si>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</si>
  <si>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</si>
  <si>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</si>
  <si>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</si>
  <si>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</si>
  <si>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</si>
  <si>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</si>
  <si>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</si>
  <si>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</si>
  <si>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</si>
  <si>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</si>
  <si>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</si>
  <si>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</si>
  <si>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</si>
  <si>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</si>
  <si>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</si>
  <si>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</si>
  <si>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</si>
  <si>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</si>
  <si>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</si>
  <si>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</si>
  <si>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</si>
  <si>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</si>
  <si>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</si>
  <si>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</si>
  <si>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</si>
  <si>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</si>
  <si>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</si>
  <si>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</si>
  <si>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</si>
  <si>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</si>
  <si>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</si>
  <si>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</si>
  <si>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</si>
  <si>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</si>
  <si>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</si>
  <si>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</si>
  <si>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</si>
  <si>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</si>
  <si>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</si>
  <si>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</si>
  <si>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</si>
  <si>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</si>
  <si>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</si>
  <si>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</si>
  <si>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</si>
  <si>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</si>
  <si>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</si>
  <si>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</si>
  <si>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</si>
  <si>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</si>
  <si>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</si>
  <si>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</si>
  <si>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</si>
  <si>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</si>
  <si>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</si>
  <si>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</si>
  <si>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</si>
  <si>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</si>
  <si>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</si>
  <si>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</si>
  <si>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</si>
  <si>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</si>
  <si>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</si>
  <si>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</si>
  <si>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</si>
  <si>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</si>
  <si>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</si>
  <si>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</si>
  <si>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</si>
  <si>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</si>
  <si>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</si>
  <si>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</si>
  <si>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</si>
  <si>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</si>
  <si>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</si>
  <si>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</si>
  <si>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</si>
  <si>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</si>
  <si>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</si>
  <si>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</si>
  <si>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</si>
  <si>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</si>
  <si>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</si>
  <si>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</si>
  <si>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</si>
  <si>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</si>
  <si>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</si>
  <si>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</si>
  <si>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</si>
  <si>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</si>
  <si>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</si>
  <si>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</si>
  <si>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</si>
  <si>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</si>
  <si>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</si>
  <si>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</si>
  <si>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</si>
  <si>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</si>
  <si>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</si>
  <si>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</si>
  <si>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</si>
  <si>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</si>
  <si>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</si>
  <si>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</si>
  <si>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</si>
  <si>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</si>
  <si>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</si>
  <si>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</si>
  <si>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</si>
  <si>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</si>
  <si>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</si>
  <si>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</si>
  <si>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</si>
  <si>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</si>
  <si>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</si>
  <si>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</si>
  <si>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</si>
  <si>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</si>
  <si>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</si>
  <si>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</si>
  <si>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</si>
  <si>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</si>
  <si>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</si>
  <si>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</si>
  <si>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</si>
  <si>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</si>
  <si>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</si>
  <si>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</si>
  <si>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</si>
  <si>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</si>
  <si>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</si>
  <si>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</si>
  <si>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</si>
  <si>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</si>
  <si>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</si>
  <si>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</si>
  <si>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</si>
  <si>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</si>
  <si>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</si>
  <si>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</si>
  <si>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</si>
  <si>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</si>
  <si>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</si>
  <si>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</si>
  <si>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</si>
  <si>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</si>
  <si>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</si>
  <si>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</si>
  <si>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</si>
  <si>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</si>
  <si>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</si>
  <si>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</si>
  <si>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</si>
  <si>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</si>
  <si>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</si>
  <si>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</si>
  <si>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</si>
  <si>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</si>
  <si>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</si>
  <si>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</si>
  <si>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</si>
  <si>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</si>
  <si>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</si>
  <si>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</si>
  <si>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</si>
  <si>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</si>
  <si>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</si>
  <si>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</si>
  <si>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</si>
  <si>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</si>
  <si>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</si>
  <si>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</si>
  <si>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</si>
  <si>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</si>
  <si>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</si>
  <si>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</si>
  <si>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</si>
  <si>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</si>
  <si>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</si>
  <si>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</si>
  <si>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</si>
  <si>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</si>
  <si>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</si>
  <si>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</si>
  <si>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</si>
  <si>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</si>
  <si>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</si>
  <si>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</si>
  <si>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</si>
  <si>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</si>
  <si>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</si>
  <si>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</si>
  <si>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</si>
  <si>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</si>
  <si>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</si>
  <si>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</si>
  <si>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</si>
  <si>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</si>
  <si>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</si>
  <si>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</si>
  <si>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</si>
  <si>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</si>
  <si>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</si>
  <si>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</si>
  <si>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</si>
  <si>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</si>
  <si>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</si>
  <si>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</si>
  <si>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</si>
  <si>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</si>
  <si>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</si>
  <si>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</si>
  <si>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</si>
  <si>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</si>
  <si>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</si>
  <si>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</si>
  <si>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</si>
  <si>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</si>
  <si>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</si>
  <si>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</si>
  <si>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</si>
  <si>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</si>
  <si>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</si>
  <si>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</si>
  <si>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</si>
  <si>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</si>
  <si>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</si>
  <si>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</si>
  <si>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</si>
  <si>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</si>
  <si>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</si>
  <si>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</si>
  <si>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</si>
  <si>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</si>
  <si>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</si>
  <si>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</si>
  <si>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</si>
  <si>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</si>
  <si>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</si>
  <si>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</si>
  <si>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</si>
  <si>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</si>
  <si>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</si>
  <si>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</si>
  <si>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</si>
  <si>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</si>
  <si>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</si>
  <si>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</si>
  <si>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</si>
  <si>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</si>
  <si>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</si>
  <si>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</si>
  <si>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</si>
  <si>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</si>
  <si>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</si>
  <si>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</si>
  <si>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</si>
  <si>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</si>
  <si>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</si>
  <si>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</si>
  <si>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</si>
  <si>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</si>
  <si>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</si>
  <si>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</si>
  <si>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</si>
  <si>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</si>
  <si>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</si>
  <si>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</si>
  <si>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</si>
  <si>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</si>
  <si>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</si>
  <si>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</si>
  <si>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</si>
  <si>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</si>
  <si>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</si>
  <si>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</si>
  <si>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</si>
  <si>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</si>
  <si>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</si>
  <si>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</si>
  <si>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</si>
  <si>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</si>
  <si>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</si>
  <si>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</si>
  <si>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</si>
  <si>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</si>
  <si>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</si>
  <si>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</si>
  <si>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</si>
  <si>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</si>
  <si>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</si>
  <si>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</si>
  <si>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</si>
  <si>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</si>
  <si>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</si>
  <si>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</si>
  <si>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</si>
  <si>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</si>
  <si>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</si>
  <si>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</si>
  <si>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</si>
  <si>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</si>
  <si>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</si>
  <si>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</si>
  <si>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</si>
  <si>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</si>
  <si>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</si>
  <si>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</si>
  <si>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</si>
  <si>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</si>
  <si>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</si>
  <si>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</si>
  <si>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</si>
  <si>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</si>
  <si>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</si>
  <si>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</si>
  <si>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</si>
  <si>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</si>
  <si>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</si>
  <si>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</si>
  <si>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</si>
  <si>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</si>
  <si>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</si>
  <si>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</si>
  <si>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</si>
  <si>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</si>
  <si>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</si>
  <si>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</si>
  <si>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</si>
  <si>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</si>
  <si>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</si>
  <si>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</si>
  <si>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</si>
  <si>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</si>
  <si>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</si>
  <si>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</si>
  <si>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</si>
  <si>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</si>
  <si>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</si>
  <si>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</si>
  <si>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</si>
  <si>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</si>
  <si>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</si>
  <si>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</si>
  <si>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</si>
  <si>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</si>
  <si>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</si>
  <si>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</si>
  <si>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</si>
  <si>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</si>
  <si>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</si>
  <si>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</si>
  <si>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</si>
  <si>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</si>
  <si>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</si>
  <si>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</si>
  <si>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</si>
  <si>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</si>
  <si>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</si>
  <si>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</si>
  <si>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</si>
  <si>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</si>
  <si>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</si>
  <si>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</si>
  <si>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</si>
  <si>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</si>
  <si>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</si>
  <si>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</si>
  <si>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</si>
  <si>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</si>
  <si>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</si>
  <si>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</si>
  <si>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</si>
  <si>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</si>
  <si>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</si>
  <si>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</si>
  <si>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</si>
  <si>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</si>
  <si>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</si>
  <si>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</si>
  <si>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</si>
  <si>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</si>
  <si>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</si>
  <si>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</si>
  <si>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</si>
  <si>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</si>
  <si>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</si>
  <si>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</si>
  <si>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</si>
  <si>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</si>
  <si>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</si>
  <si>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</si>
  <si>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</si>
  <si>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</si>
  <si>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</si>
  <si>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</si>
  <si>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</si>
  <si>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</si>
  <si>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</si>
  <si>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</si>
  <si>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</si>
  <si>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</si>
  <si>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</si>
  <si>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</si>
  <si>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</si>
  <si>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</si>
  <si>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</si>
  <si>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</si>
  <si>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</si>
  <si>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</si>
  <si>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</si>
  <si>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</si>
  <si>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</si>
  <si>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</si>
  <si>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</si>
  <si>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</si>
  <si>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</si>
  <si>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</si>
  <si>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</si>
  <si>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</si>
  <si>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</si>
  <si>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</si>
  <si>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</si>
  <si>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</si>
  <si>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</si>
  <si>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</si>
  <si>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</si>
  <si>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</si>
  <si>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</si>
  <si>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</si>
  <si>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</si>
  <si>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</si>
  <si>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</si>
  <si>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</si>
  <si>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</si>
  <si>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</si>
  <si>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</si>
  <si>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</si>
  <si>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</si>
  <si>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</si>
  <si>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</si>
  <si>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</si>
  <si>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</si>
  <si>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</si>
  <si>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</si>
  <si>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</si>
  <si>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</si>
  <si>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</si>
  <si>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</si>
  <si>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</si>
  <si>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</si>
  <si>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</si>
  <si>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</si>
  <si>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</si>
  <si>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</si>
  <si>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</si>
  <si>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</si>
  <si>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</si>
  <si>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</si>
  <si>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</si>
  <si>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</si>
  <si>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</si>
  <si>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</si>
  <si>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</si>
  <si>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</si>
  <si>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</si>
  <si>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</si>
  <si>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</si>
  <si>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</si>
  <si>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</si>
  <si>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</si>
  <si>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</si>
  <si>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</si>
  <si>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</si>
  <si>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</si>
  <si>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</si>
  <si>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</si>
  <si>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</si>
  <si>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</si>
  <si>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</si>
  <si>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</si>
  <si>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</si>
  <si>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</si>
  <si>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</si>
  <si>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</si>
  <si>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</si>
  <si>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</si>
  <si>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</si>
  <si>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</si>
  <si>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</si>
  <si>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</si>
  <si>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</si>
  <si>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</si>
  <si>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</si>
  <si>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</si>
  <si>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</si>
  <si>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</si>
  <si>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</si>
  <si>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</si>
  <si>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</si>
  <si>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</si>
  <si>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</si>
  <si>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</si>
  <si>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</si>
  <si>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</si>
  <si>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</si>
  <si>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</si>
  <si>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</si>
  <si>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</si>
  <si>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</si>
  <si>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</si>
  <si>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</si>
  <si>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</si>
  <si>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</si>
  <si>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</si>
  <si>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</si>
  <si>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</si>
  <si>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</si>
  <si>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</si>
  <si>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</si>
  <si>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</si>
  <si>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</si>
  <si>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</si>
  <si>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</si>
  <si>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</si>
  <si>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</si>
  <si>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</si>
  <si>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</si>
  <si>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</si>
  <si>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</si>
  <si>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</si>
  <si>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</si>
  <si>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</si>
  <si>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</si>
  <si>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</si>
  <si>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</si>
  <si>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</si>
  <si>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</si>
  <si>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</si>
  <si>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</si>
  <si>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</si>
  <si>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</si>
  <si>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</si>
  <si>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</si>
  <si>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</si>
  <si>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</si>
  <si>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</si>
  <si>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</si>
  <si>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</si>
  <si>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</si>
  <si>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</si>
  <si>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</si>
  <si>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</si>
  <si>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</si>
  <si>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</si>
  <si>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</si>
  <si>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</si>
  <si>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</si>
  <si>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</si>
  <si>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</si>
  <si>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</si>
  <si>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</si>
  <si>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</si>
  <si>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</si>
  <si>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</si>
  <si>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</si>
  <si>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</si>
  <si>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</si>
  <si>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</si>
  <si>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</si>
  <si>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</si>
  <si>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</si>
  <si>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</si>
  <si>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</si>
  <si>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</si>
  <si>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</si>
  <si>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</si>
  <si>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</si>
  <si>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</si>
  <si>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</si>
  <si>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</si>
  <si>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</si>
  <si>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</si>
  <si>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</si>
  <si>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</si>
  <si>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</si>
  <si>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</si>
  <si>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</si>
  <si>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</si>
  <si>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</si>
  <si>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</si>
  <si>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</si>
  <si>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</si>
  <si>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</si>
  <si>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</si>
  <si>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</si>
  <si>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</si>
  <si>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</si>
  <si>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</si>
  <si>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</si>
  <si>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</si>
  <si>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</si>
  <si>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</si>
  <si>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</si>
  <si>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</si>
  <si>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</si>
  <si>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</si>
  <si>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</si>
  <si>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</si>
  <si>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</si>
  <si>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</si>
  <si>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</si>
  <si>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</si>
  <si>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</si>
  <si>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</si>
  <si>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</si>
  <si>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</si>
  <si>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</si>
  <si>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</si>
  <si>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</si>
  <si>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</si>
  <si>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</si>
  <si>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</si>
  <si>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</si>
  <si>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</si>
  <si>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</si>
  <si>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</si>
  <si>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</si>
  <si>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</si>
  <si>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</si>
  <si>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</si>
  <si>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</si>
  <si>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</si>
  <si>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</si>
  <si>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</si>
  <si>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</si>
  <si>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</si>
  <si>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</si>
  <si>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</si>
  <si>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</si>
  <si>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</si>
  <si>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</si>
  <si>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</si>
  <si>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</si>
  <si>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</si>
  <si>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</si>
  <si>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</si>
  <si>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</si>
  <si>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</si>
  <si>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</si>
  <si>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</si>
  <si>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</si>
  <si>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</si>
  <si>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</si>
  <si>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</si>
  <si>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</si>
  <si>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</si>
  <si>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</si>
  <si>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</si>
  <si>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</si>
  <si>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</si>
  <si>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</si>
  <si>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</si>
  <si>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</si>
  <si>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</si>
  <si>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</si>
  <si>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</si>
  <si>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</si>
  <si>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</si>
  <si>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</si>
  <si>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</si>
  <si>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</si>
  <si>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</si>
  <si>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</si>
  <si>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</si>
  <si>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</si>
  <si>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</si>
  <si>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</si>
  <si>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</si>
  <si>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</si>
  <si>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</si>
  <si>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</si>
  <si>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</si>
  <si>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</si>
  <si>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</si>
  <si>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</si>
  <si>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</si>
  <si>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</si>
  <si>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</si>
  <si>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</si>
  <si>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</si>
  <si>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</si>
  <si>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</si>
  <si>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</si>
  <si>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</si>
  <si>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</si>
  <si>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</si>
  <si>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</si>
  <si>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</si>
  <si>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</si>
  <si>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</si>
  <si>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</si>
  <si>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</si>
  <si>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</si>
  <si>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</si>
  <si>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</si>
  <si>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</si>
  <si>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</si>
  <si>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</si>
  <si>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</si>
  <si>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</si>
  <si>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</si>
  <si>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</si>
  <si>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</si>
  <si>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</si>
  <si>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</si>
  <si>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</si>
  <si>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</si>
  <si>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</si>
  <si>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</si>
  <si>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</si>
  <si>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</si>
  <si>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</si>
  <si>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</si>
  <si>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</si>
  <si>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</si>
  <si>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</si>
  <si>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</si>
  <si>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</si>
  <si>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</si>
  <si>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</si>
  <si>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</si>
  <si>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</si>
  <si>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</si>
  <si>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</si>
  <si>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</si>
  <si>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</si>
  <si>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</si>
  <si>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</si>
  <si>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</si>
  <si>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</si>
  <si>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</si>
  <si>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</si>
  <si>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</si>
  <si>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</si>
  <si>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</si>
  <si>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</si>
  <si>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</si>
  <si>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</si>
  <si>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</si>
  <si>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</si>
  <si>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</si>
  <si>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</si>
  <si>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</si>
  <si>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</si>
  <si>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</si>
  <si>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</si>
  <si>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</si>
  <si>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</si>
  <si>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</si>
  <si>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</si>
  <si>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</si>
  <si>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</si>
  <si>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</si>
  <si>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</si>
  <si>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</si>
  <si>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</si>
  <si>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</si>
  <si>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</si>
  <si>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</si>
  <si>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</si>
  <si>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</si>
  <si>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</si>
  <si>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</si>
  <si>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</si>
  <si>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</si>
  <si>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</si>
  <si>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</si>
  <si>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</si>
  <si>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</si>
  <si>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</si>
  <si>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</si>
  <si>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</si>
  <si>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</si>
  <si>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</si>
  <si>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</si>
  <si>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</si>
  <si>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</si>
  <si>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</si>
  <si>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</si>
  <si>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</si>
  <si>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</si>
  <si>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</si>
  <si>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</si>
  <si>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</si>
  <si>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</si>
  <si>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</si>
  <si>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</si>
  <si>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</si>
  <si>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</si>
  <si>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</si>
  <si>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</si>
  <si>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</si>
  <si>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</si>
  <si>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</si>
  <si>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</si>
  <si>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</si>
  <si>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</si>
  <si>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</si>
  <si>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</si>
  <si>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</si>
  <si>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</si>
  <si>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</si>
  <si>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</si>
  <si>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</si>
  <si>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</si>
  <si>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</si>
  <si>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</si>
  <si>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</si>
  <si>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</si>
  <si>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</si>
  <si>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</si>
  <si>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</si>
  <si>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</si>
  <si>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</si>
  <si>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</si>
  <si>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</si>
  <si>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</si>
  <si>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</si>
  <si>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</si>
  <si>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</si>
  <si>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</si>
  <si>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</si>
  <si>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</si>
  <si>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</si>
  <si>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</si>
  <si>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</si>
  <si>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</si>
  <si>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</si>
  <si>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</si>
  <si>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</si>
  <si>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</si>
  <si>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</si>
  <si>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</si>
  <si>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</si>
  <si>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</si>
  <si>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</si>
  <si>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</si>
  <si>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</si>
  <si>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</si>
  <si>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</si>
  <si>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</si>
  <si>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</si>
  <si>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</si>
  <si>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</si>
  <si>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</si>
  <si>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</si>
  <si>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</si>
  <si>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</si>
  <si>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</si>
  <si>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</si>
  <si>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</si>
  <si>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</si>
  <si>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</si>
  <si>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</si>
  <si>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</si>
  <si>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</si>
  <si>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</si>
  <si>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</si>
  <si>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</si>
  <si>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</si>
  <si>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</si>
  <si>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</si>
  <si>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</si>
  <si>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</si>
  <si>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</si>
  <si>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</si>
  <si>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</si>
  <si>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</si>
  <si>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</si>
  <si>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</si>
  <si>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</si>
  <si>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</si>
  <si>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</si>
  <si>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</si>
  <si>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</si>
  <si>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</si>
  <si>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</si>
  <si>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</si>
  <si>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</si>
  <si>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</si>
  <si>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</si>
  <si>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</si>
  <si>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</si>
  <si>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</si>
  <si>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</si>
  <si>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</si>
  <si>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</si>
  <si>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</si>
  <si>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</si>
  <si>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</si>
  <si>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</si>
  <si>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</si>
  <si>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</si>
  <si>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</si>
  <si>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</si>
  <si>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</si>
  <si>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</si>
  <si>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</si>
  <si>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</si>
  <si>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</si>
  <si>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</si>
  <si>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</si>
  <si>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</si>
  <si>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</si>
  <si>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</si>
  <si>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</si>
  <si>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</si>
  <si>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</si>
  <si>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</si>
  <si>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</si>
  <si>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</si>
  <si>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</si>
  <si>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</si>
  <si>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</si>
  <si>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</si>
  <si>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</si>
  <si>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</si>
  <si>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</si>
  <si>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</si>
  <si>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</si>
  <si>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</si>
  <si>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</si>
  <si>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</si>
  <si>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</si>
  <si>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</si>
  <si>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</si>
  <si>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</si>
  <si>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</si>
  <si>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</si>
  <si>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</si>
  <si>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</si>
  <si>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</si>
  <si>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</si>
  <si>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</si>
  <si>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</si>
  <si>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</si>
  <si>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</si>
  <si>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</si>
  <si>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</si>
  <si>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</si>
  <si>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</si>
  <si>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</si>
  <si>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</si>
  <si>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</si>
  <si>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</si>
  <si>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</si>
  <si>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</si>
  <si>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</si>
  <si>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</si>
  <si>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</si>
  <si>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</si>
  <si>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</si>
  <si>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</si>
  <si>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</si>
  <si>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</si>
  <si>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</si>
  <si>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</si>
  <si>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</si>
  <si>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</si>
  <si>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</si>
  <si>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</si>
  <si>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</si>
  <si>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</si>
  <si>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</si>
  <si>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</si>
  <si>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</si>
  <si>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</si>
  <si>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</si>
  <si>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</si>
  <si>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</si>
  <si>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</si>
  <si>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</si>
  <si>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</si>
  <si>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</si>
  <si>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</si>
  <si>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</si>
  <si>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</si>
  <si>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</si>
  <si>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</si>
  <si>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</si>
  <si>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</si>
  <si>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</si>
  <si>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</si>
  <si>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</si>
  <si>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</si>
  <si>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</si>
  <si>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</si>
  <si>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</si>
  <si>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</si>
  <si>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</si>
  <si>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</si>
  <si>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</si>
  <si>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</si>
  <si>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</si>
  <si>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</si>
  <si>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</si>
  <si>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</si>
  <si>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</si>
  <si>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</si>
  <si>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</si>
  <si>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</si>
  <si>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</si>
  <si>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</si>
  <si>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</si>
  <si>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</si>
  <si>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</si>
  <si>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</si>
  <si>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</si>
  <si>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</si>
  <si>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</si>
  <si>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</si>
  <si>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</si>
  <si>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</si>
  <si>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</si>
  <si>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</si>
  <si>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</si>
  <si>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</si>
  <si>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</si>
  <si>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</si>
  <si>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</si>
  <si>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</si>
  <si>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</si>
  <si>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</si>
  <si>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</si>
  <si>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</si>
  <si>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</si>
  <si>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</si>
  <si>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</si>
  <si>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</si>
  <si>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</si>
  <si>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</si>
  <si>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</si>
  <si>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</si>
  <si>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</si>
  <si>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</si>
  <si>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</si>
  <si>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</si>
  <si>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</si>
  <si>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</si>
  <si>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</si>
  <si>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</si>
  <si>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</si>
  <si>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</si>
  <si>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</si>
  <si>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</si>
  <si>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</si>
  <si>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</si>
  <si>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</si>
  <si>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</si>
  <si>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</si>
  <si>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</si>
  <si>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</si>
  <si>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</si>
  <si>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</si>
  <si>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</si>
  <si>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</si>
  <si>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</si>
  <si>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</si>
  <si>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</si>
  <si>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</si>
  <si>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</si>
  <si>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</si>
  <si>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</si>
  <si>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</si>
  <si>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</si>
  <si>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</si>
  <si>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</si>
  <si>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</si>
  <si>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</si>
  <si>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</si>
  <si>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</si>
  <si>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</si>
  <si>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</si>
  <si>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</si>
  <si>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</si>
  <si>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</si>
  <si>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</si>
  <si>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</si>
  <si>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</si>
  <si>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</si>
  <si>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</si>
  <si>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</si>
  <si>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</si>
  <si>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</si>
  <si>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</si>
  <si>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</si>
  <si>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</si>
  <si>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</si>
  <si>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</si>
  <si>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</si>
  <si>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</si>
  <si>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</si>
  <si>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</si>
  <si>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</si>
  <si>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</si>
  <si>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</si>
  <si>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</si>
  <si>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</si>
  <si>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</si>
  <si>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</si>
  <si>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</si>
  <si>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</si>
  <si>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</si>
  <si>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</si>
  <si>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</si>
  <si>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</si>
  <si>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</si>
  <si>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</si>
  <si>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</si>
  <si>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</si>
  <si>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</si>
  <si>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</si>
  <si>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</si>
  <si>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</si>
  <si>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</si>
  <si>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</si>
  <si>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</si>
  <si>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</si>
  <si>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</si>
  <si>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</si>
  <si>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</si>
  <si>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</si>
  <si>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</si>
  <si>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</si>
  <si>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</si>
  <si>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</si>
  <si>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</si>
  <si>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</si>
  <si>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</si>
  <si>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</si>
  <si>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</si>
  <si>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</si>
  <si>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</si>
  <si>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</si>
  <si>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</si>
  <si>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</si>
  <si>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</si>
  <si>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</si>
  <si>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</si>
  <si>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</si>
  <si>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</si>
  <si>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</si>
  <si>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</si>
  <si>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</si>
  <si>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</si>
  <si>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</si>
  <si>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</si>
  <si>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</si>
  <si>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</si>
  <si>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</si>
  <si>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</si>
  <si>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</si>
  <si>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</si>
  <si>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</si>
  <si>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</si>
  <si>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</si>
  <si>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</si>
  <si>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</si>
  <si>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</si>
  <si>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</si>
  <si>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</si>
  <si>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</si>
  <si>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</si>
  <si>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</si>
  <si>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</si>
  <si>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</si>
  <si>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</si>
  <si>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</si>
  <si>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</si>
  <si>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</si>
  <si>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</si>
  <si>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</si>
  <si>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</si>
  <si>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</si>
  <si>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</si>
  <si>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</si>
  <si>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</si>
  <si>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</si>
  <si>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</si>
  <si>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</si>
  <si>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</si>
  <si>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</si>
  <si>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</si>
  <si>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</si>
  <si>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</si>
  <si>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</si>
  <si>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</si>
  <si>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</si>
  <si>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</si>
  <si>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</si>
  <si>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</si>
  <si>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</si>
  <si>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</si>
  <si>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</si>
  <si>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</si>
  <si>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</si>
  <si>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</si>
  <si>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</si>
  <si>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</si>
  <si>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</si>
  <si>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</si>
  <si>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</si>
  <si>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</si>
  <si>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</si>
  <si>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</si>
  <si>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</si>
  <si>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</si>
  <si>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</si>
  <si>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</si>
  <si>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</si>
  <si>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</si>
  <si>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</si>
  <si>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</si>
  <si>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</si>
  <si>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</si>
  <si>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</si>
  <si>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</si>
  <si>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</si>
  <si>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</si>
  <si>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</si>
  <si>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</si>
  <si>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</si>
  <si>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</si>
  <si>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</si>
  <si>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</si>
  <si>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</si>
  <si>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</si>
  <si>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</si>
  <si>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</si>
  <si>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</si>
  <si>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</si>
  <si>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</si>
  <si>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</si>
  <si>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</si>
  <si>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</si>
  <si>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</si>
  <si>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</si>
  <si>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</si>
  <si>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</si>
  <si>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</si>
  <si>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</si>
  <si>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</si>
  <si>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</si>
  <si>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</si>
  <si>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</si>
  <si>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</si>
  <si>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</si>
  <si>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</si>
  <si>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</si>
  <si>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</si>
  <si>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</si>
  <si>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</si>
  <si>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</si>
  <si>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</si>
  <si>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</si>
  <si>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</si>
  <si>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</si>
  <si>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</si>
  <si>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</si>
  <si>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</si>
  <si>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</si>
  <si>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</si>
  <si>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</si>
  <si>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</si>
  <si>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</si>
  <si>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</si>
  <si>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</si>
  <si>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</si>
  <si>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</si>
  <si>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</si>
  <si>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</si>
  <si>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</si>
  <si>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</si>
  <si>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</si>
  <si>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</si>
  <si>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</si>
  <si>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</si>
  <si>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</si>
  <si>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</si>
  <si>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</si>
  <si>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</si>
  <si>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</si>
  <si>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</si>
  <si>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</si>
  <si>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</si>
  <si>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</si>
  <si>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</si>
  <si>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</si>
  <si>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</si>
  <si>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</si>
  <si>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</si>
  <si>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</si>
  <si>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</si>
  <si>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</si>
  <si>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</si>
  <si>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</si>
  <si>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</si>
  <si>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</si>
  <si>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</si>
  <si>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</si>
  <si>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</si>
  <si>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</si>
  <si>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</si>
  <si>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</si>
  <si>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</si>
  <si>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</si>
  <si>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</si>
  <si>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</si>
  <si>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</si>
  <si>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</si>
  <si>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</si>
  <si>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</si>
  <si>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</si>
  <si>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</si>
  <si>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</si>
  <si>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</si>
  <si>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</si>
  <si>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</si>
  <si>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</si>
  <si>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</si>
  <si>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</si>
  <si>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</si>
  <si>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</si>
  <si>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</si>
  <si>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</si>
  <si>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</si>
  <si>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</si>
  <si>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</si>
  <si>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</si>
  <si>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</si>
  <si>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</si>
  <si>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</si>
  <si>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</si>
  <si>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</si>
  <si>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</si>
  <si>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</si>
  <si>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</si>
  <si>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</si>
  <si>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</si>
  <si>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</si>
  <si>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</si>
  <si>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</si>
  <si>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</si>
  <si>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</si>
  <si>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</si>
  <si>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</si>
  <si>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</si>
  <si>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</si>
  <si>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</si>
  <si>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</si>
  <si>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</si>
  <si>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</si>
  <si>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</si>
  <si>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</si>
  <si>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</si>
  <si>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</si>
  <si>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</si>
  <si>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</si>
  <si>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</si>
  <si>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</si>
  <si>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</si>
  <si>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</si>
  <si>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</si>
  <si>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</si>
  <si>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</si>
  <si>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</si>
  <si>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</si>
  <si>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</si>
  <si>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</si>
  <si>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</si>
  <si>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</si>
  <si>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</si>
  <si>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</si>
  <si>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</si>
  <si>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</si>
  <si>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</si>
  <si>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</si>
  <si>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</si>
  <si>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</si>
  <si>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</si>
  <si>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</si>
  <si>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</si>
  <si>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</si>
  <si>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</si>
  <si>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</si>
  <si>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</si>
  <si>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</si>
  <si>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</si>
  <si>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</si>
  <si>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</si>
  <si>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</si>
  <si>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</si>
  <si>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</si>
  <si>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</si>
  <si>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</si>
  <si>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</si>
  <si>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</si>
  <si>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</si>
  <si>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</si>
  <si>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</si>
  <si>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</si>
  <si>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</si>
  <si>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</si>
  <si>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</si>
  <si>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</si>
  <si>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</si>
  <si>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</si>
  <si>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</si>
  <si>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</si>
  <si>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</si>
  <si>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</si>
  <si>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</si>
  <si>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</si>
  <si>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</si>
  <si>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</si>
  <si>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</si>
  <si>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</si>
  <si>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</si>
  <si>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</si>
  <si>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</si>
  <si>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</si>
  <si>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</si>
  <si>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</si>
  <si>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</si>
  <si>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</si>
  <si>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</si>
  <si>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</si>
  <si>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</si>
  <si>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</si>
  <si>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</si>
  <si>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</si>
  <si>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</si>
  <si>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</si>
  <si>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</si>
  <si>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</si>
  <si>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</si>
  <si>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</si>
  <si>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</si>
  <si>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</si>
  <si>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</si>
  <si>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</si>
  <si>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</si>
  <si>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</si>
  <si>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</si>
  <si>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</si>
  <si>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</si>
  <si>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</si>
  <si>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</si>
  <si>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</si>
  <si>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</si>
  <si>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</si>
  <si>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</si>
  <si>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</si>
  <si>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</si>
  <si>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</si>
  <si>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</si>
  <si>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</si>
  <si>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</si>
  <si>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</si>
  <si>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</si>
  <si>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</si>
  <si>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</si>
  <si>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</si>
  <si>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</si>
  <si>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</si>
  <si>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</si>
  <si>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</si>
  <si>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</si>
  <si>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</si>
  <si>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</si>
  <si>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</si>
  <si>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</si>
  <si>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</si>
  <si>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</si>
  <si>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</si>
  <si>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</si>
  <si>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</si>
  <si>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</si>
  <si>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</si>
  <si>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</si>
  <si>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</si>
  <si>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</si>
  <si>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</si>
  <si>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</si>
  <si>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</si>
  <si>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</si>
  <si>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</si>
  <si>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</si>
  <si>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</si>
  <si>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</si>
  <si>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</si>
  <si>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</si>
  <si>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</si>
  <si>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</si>
  <si>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</si>
  <si>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</si>
  <si>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</si>
  <si>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</si>
  <si>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</si>
  <si>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</si>
  <si>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</si>
  <si>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</si>
  <si>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</si>
  <si>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</si>
  <si>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</si>
  <si>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</si>
  <si>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</si>
  <si>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</si>
  <si>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</si>
  <si>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</si>
  <si>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</si>
  <si>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</si>
  <si>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</si>
  <si>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</si>
  <si>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</si>
  <si>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</si>
  <si>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</si>
  <si>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</si>
  <si>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</si>
  <si>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</si>
  <si>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</si>
  <si>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</si>
  <si>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</si>
  <si>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</si>
  <si>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</si>
  <si>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</si>
  <si>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</si>
  <si>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</si>
  <si>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</si>
  <si>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</si>
  <si>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</si>
  <si>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</si>
  <si>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</si>
  <si>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</si>
  <si>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</si>
  <si>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</si>
  <si>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</si>
  <si>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</si>
  <si>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</si>
  <si>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</si>
  <si>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</si>
  <si>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</si>
  <si>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</si>
  <si>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</si>
  <si>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</si>
  <si>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</si>
  <si>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</si>
  <si>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</si>
  <si>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</si>
  <si>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</si>
  <si>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</si>
  <si>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</si>
  <si>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</si>
  <si>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</si>
  <si>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</si>
  <si>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</si>
  <si>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</si>
  <si>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</si>
  <si>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</si>
  <si>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</si>
  <si>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</si>
  <si>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</si>
  <si>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</si>
  <si>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</si>
  <si>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</si>
  <si>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</si>
  <si>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</si>
  <si>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</si>
  <si>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</si>
  <si>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</si>
  <si>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</si>
  <si>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</si>
  <si>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</si>
  <si>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</si>
  <si>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</si>
  <si>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</si>
  <si>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</si>
  <si>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</si>
  <si>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</si>
  <si>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</si>
  <si>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</si>
  <si>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</si>
  <si>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</si>
  <si>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</si>
  <si>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</si>
  <si>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</si>
  <si>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</si>
  <si>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</si>
  <si>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</si>
  <si>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</si>
  <si>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</si>
  <si>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</si>
  <si>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</si>
  <si>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</si>
  <si>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</si>
  <si>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</si>
  <si>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</si>
  <si>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</si>
  <si>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</si>
  <si>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</si>
  <si>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</si>
  <si>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</si>
  <si>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</si>
  <si>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</si>
  <si>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</si>
  <si>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</si>
  <si>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</si>
  <si>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</si>
  <si>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</si>
  <si>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</si>
  <si>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</si>
  <si>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</si>
  <si>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</si>
  <si>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</si>
  <si>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</si>
  <si>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</si>
  <si>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</si>
  <si>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</si>
  <si>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</si>
  <si>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</si>
  <si>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</si>
  <si>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</si>
  <si>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</si>
  <si>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</si>
  <si>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</si>
  <si>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</si>
  <si>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</si>
  <si>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</si>
  <si>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</si>
  <si>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</si>
  <si>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</si>
  <si>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</si>
  <si>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</si>
  <si>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</si>
  <si>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</si>
  <si>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</si>
  <si>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</si>
  <si>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</si>
  <si>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</si>
  <si>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</si>
  <si>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</si>
  <si>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</si>
  <si>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</si>
  <si>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</si>
  <si>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</si>
  <si>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</si>
  <si>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</si>
  <si>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</si>
  <si>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</si>
  <si>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</si>
  <si>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</si>
  <si>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</si>
  <si>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</si>
  <si>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</si>
  <si>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</si>
  <si>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</si>
  <si>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</si>
  <si>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</si>
  <si>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</si>
  <si>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</si>
  <si>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</si>
  <si>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</si>
  <si>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</si>
  <si>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</si>
  <si>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</si>
  <si>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</si>
  <si>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</si>
  <si>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</si>
  <si>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</si>
  <si>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</si>
  <si>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</si>
  <si>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</si>
  <si>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</si>
  <si>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</si>
  <si>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</si>
  <si>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</si>
  <si>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</si>
  <si>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</si>
  <si>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</si>
  <si>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</si>
  <si>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</si>
  <si>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</si>
  <si>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</si>
  <si>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</si>
  <si>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</si>
  <si>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</si>
  <si>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</si>
  <si>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</si>
  <si>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</si>
  <si>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</si>
  <si>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</si>
  <si>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</si>
  <si>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</si>
  <si>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</si>
  <si>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</si>
  <si>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</si>
  <si>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</si>
  <si>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</si>
  <si>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</si>
  <si>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</si>
  <si>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</si>
  <si>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</si>
  <si>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</si>
  <si>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</si>
  <si>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</si>
  <si>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</si>
  <si>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</si>
  <si>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</si>
  <si>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</si>
  <si>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</si>
  <si>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</si>
  <si>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</si>
  <si>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</si>
  <si>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</si>
  <si>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</si>
  <si>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</si>
  <si>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</si>
  <si>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</si>
  <si>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</si>
  <si>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</si>
  <si>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</si>
  <si>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</si>
  <si>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</si>
  <si>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</si>
  <si>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</si>
  <si>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</si>
  <si>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</si>
  <si>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</si>
  <si>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</si>
  <si>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</si>
  <si>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</si>
  <si>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</si>
  <si>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</si>
  <si>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</si>
  <si>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</si>
  <si>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</si>
  <si>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</si>
  <si>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</si>
  <si>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</si>
  <si>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</si>
  <si>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</si>
  <si>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</si>
  <si>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</si>
  <si>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</si>
  <si>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</si>
  <si>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</si>
  <si>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</si>
  <si>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</si>
  <si>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</si>
  <si>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</si>
  <si>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</si>
  <si>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</si>
  <si>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</si>
  <si>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</si>
  <si>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</si>
  <si>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</si>
  <si>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</si>
  <si>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</si>
  <si>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</si>
  <si>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</si>
  <si>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</si>
  <si>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</si>
  <si>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</si>
  <si>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</si>
  <si>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</si>
  <si>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</si>
  <si>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</si>
  <si>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</si>
  <si>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</si>
  <si>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</si>
  <si>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</si>
  <si>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</si>
  <si>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</si>
  <si>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</si>
  <si>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</si>
  <si>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</si>
  <si>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</si>
  <si>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</si>
  <si>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</si>
  <si>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</si>
  <si>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</si>
  <si>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</si>
  <si>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</si>
  <si>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</si>
  <si>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</si>
  <si>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</si>
  <si>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</si>
  <si>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</si>
  <si>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</si>
  <si>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</si>
  <si>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</si>
  <si>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</si>
  <si>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</si>
  <si>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</si>
  <si>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</si>
  <si>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</si>
  <si>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</si>
  <si>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</si>
  <si>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</si>
  <si>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</si>
  <si>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</si>
  <si>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</si>
  <si>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</si>
  <si>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</si>
  <si>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</si>
  <si>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</si>
  <si>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</si>
  <si>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</si>
  <si>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</si>
  <si>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</si>
  <si>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</si>
  <si>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</si>
  <si>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</si>
  <si>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</si>
  <si>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</si>
  <si>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</si>
  <si>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</si>
  <si>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</si>
  <si>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</si>
  <si>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</si>
  <si>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</si>
  <si>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</si>
  <si>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</si>
  <si>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</si>
  <si>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</si>
  <si>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</si>
  <si>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</si>
  <si>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</si>
  <si>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</si>
  <si>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</si>
  <si>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</si>
  <si>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</si>
  <si>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</si>
  <si>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</si>
  <si>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</si>
  <si>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</si>
  <si>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</si>
  <si>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</si>
  <si>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</si>
  <si>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</si>
  <si>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</si>
  <si>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</si>
  <si>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</si>
  <si>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</si>
  <si>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</si>
  <si>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</si>
  <si>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</si>
  <si>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</si>
  <si>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</si>
  <si>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</si>
  <si>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</si>
  <si>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</si>
  <si>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</si>
  <si>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</si>
  <si>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</si>
  <si>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</si>
  <si>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</si>
  <si>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</si>
  <si>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</si>
  <si>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</si>
  <si>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</si>
  <si>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</si>
  <si>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</si>
  <si>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</si>
  <si>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</si>
  <si>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</si>
  <si>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</si>
  <si>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</si>
  <si>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</si>
  <si>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</si>
  <si>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</si>
  <si>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</si>
  <si>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</si>
  <si>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</si>
  <si>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</si>
  <si>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</si>
  <si>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</si>
  <si>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</si>
  <si>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</si>
  <si>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</si>
  <si>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</si>
  <si>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</si>
  <si>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</si>
  <si>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</si>
  <si>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</si>
  <si>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</si>
  <si>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</si>
  <si>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</si>
  <si>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</si>
  <si>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</si>
  <si>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</si>
  <si>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</si>
  <si>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</si>
  <si>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</si>
  <si>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</si>
  <si>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</si>
  <si>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</si>
  <si>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</si>
  <si>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</si>
  <si>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</si>
  <si>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</si>
  <si>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</si>
  <si>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</si>
  <si>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</si>
  <si>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</si>
  <si>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</si>
  <si>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</si>
  <si>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</si>
  <si>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</si>
  <si>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</si>
  <si>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</si>
  <si>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</si>
  <si>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</si>
  <si>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</si>
  <si>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</si>
  <si>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</si>
  <si>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</si>
  <si>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</si>
  <si>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</si>
  <si>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</si>
  <si>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</si>
  <si>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</si>
  <si>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</si>
  <si>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</si>
  <si>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</si>
  <si>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</si>
  <si>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</si>
  <si>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</si>
  <si>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</si>
  <si>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</si>
  <si>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</si>
  <si>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</si>
  <si>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</si>
  <si>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</si>
  <si>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</si>
  <si>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</si>
  <si>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</si>
  <si>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</si>
  <si>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</si>
  <si>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</si>
  <si>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</si>
  <si>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</si>
  <si>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</si>
  <si>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</si>
  <si>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</si>
  <si>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</si>
  <si>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</si>
  <si>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</si>
  <si>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</si>
  <si>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</si>
  <si>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</si>
  <si>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</si>
  <si>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</si>
  <si>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</si>
  <si>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</si>
  <si>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</si>
  <si>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</si>
  <si>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</si>
  <si>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</si>
  <si>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</si>
  <si>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</si>
  <si>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</si>
  <si>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</si>
  <si>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</si>
  <si>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</si>
  <si>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</si>
  <si>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</si>
  <si>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</si>
  <si>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</si>
  <si>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</si>
  <si>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</si>
  <si>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</si>
  <si>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</si>
  <si>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</si>
  <si>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</si>
  <si>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</si>
  <si>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</si>
  <si>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</si>
  <si>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</si>
  <si>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</si>
  <si>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</si>
  <si>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</si>
  <si>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</si>
  <si>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</si>
  <si>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</si>
  <si>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</si>
  <si>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</si>
  <si>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</si>
  <si>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</si>
  <si>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</si>
  <si>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</si>
  <si>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</si>
  <si>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</si>
  <si>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</si>
  <si>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</si>
  <si>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</si>
  <si>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</si>
  <si>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</si>
  <si>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</si>
  <si>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</si>
  <si>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</si>
  <si>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</si>
  <si>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</si>
  <si>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</si>
  <si>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</si>
  <si>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</si>
  <si>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</si>
  <si>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</si>
  <si>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</si>
  <si>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</si>
  <si>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</si>
  <si>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</si>
  <si>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</si>
  <si>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</si>
  <si>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</si>
  <si>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</si>
  <si>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</si>
  <si>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</si>
  <si>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</si>
  <si>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</si>
  <si>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</si>
  <si>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</si>
  <si>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</si>
  <si>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</si>
  <si>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</si>
  <si>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</si>
  <si>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</si>
  <si>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</si>
  <si>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</si>
  <si>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</si>
  <si>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</si>
  <si>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</si>
  <si>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</si>
  <si>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</si>
  <si>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</si>
  <si>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</si>
  <si>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</si>
  <si>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</si>
  <si>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</si>
  <si>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</si>
  <si>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</si>
  <si>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</si>
  <si>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</si>
  <si>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</si>
  <si>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</si>
  <si>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</si>
  <si>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</si>
  <si>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</si>
  <si>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</si>
  <si>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</si>
  <si>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</si>
  <si>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</si>
  <si>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</si>
  <si>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</si>
  <si>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</si>
  <si>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</si>
  <si>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</si>
  <si>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</si>
  <si>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</si>
  <si>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</si>
  <si>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</si>
  <si>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</si>
  <si>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</si>
  <si>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</si>
  <si>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</si>
  <si>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</si>
  <si>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</si>
  <si>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</si>
  <si>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</si>
  <si>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</si>
  <si>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</si>
  <si>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</si>
  <si>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</si>
  <si>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</si>
  <si>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</si>
  <si>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</si>
  <si>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</si>
  <si>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</si>
  <si>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</si>
  <si>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</si>
  <si>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</si>
  <si>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</si>
  <si>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</si>
  <si>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</si>
  <si>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</si>
  <si>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</si>
  <si>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</si>
  <si>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</si>
  <si>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</si>
  <si>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</si>
  <si>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</si>
  <si>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</si>
  <si>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</si>
  <si>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</si>
  <si>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</si>
  <si>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</si>
  <si>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</si>
  <si>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</si>
  <si>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</si>
  <si>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</si>
  <si>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</si>
  <si>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</si>
  <si>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</si>
  <si>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</si>
  <si>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</si>
  <si>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</si>
  <si>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</si>
  <si>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</si>
  <si>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</si>
  <si>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</si>
  <si>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</si>
  <si>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</si>
  <si>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</si>
  <si>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</si>
  <si>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</si>
  <si>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</si>
  <si>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</si>
  <si>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</si>
  <si>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</si>
  <si>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</si>
  <si>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</si>
  <si>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</si>
  <si>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</si>
  <si>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</si>
  <si>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</si>
  <si>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</si>
  <si>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</si>
  <si>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</si>
  <si>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</si>
  <si>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</si>
  <si>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</si>
  <si>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</si>
  <si>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</si>
  <si>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</si>
  <si>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</si>
  <si>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</si>
  <si>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</si>
  <si>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</si>
  <si>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</si>
  <si>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</si>
  <si>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</si>
  <si>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</si>
  <si>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</si>
  <si>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</si>
  <si>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</si>
  <si>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</si>
  <si>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</si>
  <si>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</si>
  <si>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</si>
  <si>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</si>
  <si>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</si>
  <si>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</si>
  <si>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</si>
  <si>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</si>
  <si>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</si>
  <si>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</si>
  <si>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</si>
  <si>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</si>
  <si>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</si>
  <si>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</si>
  <si>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</si>
  <si>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</si>
  <si>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</si>
  <si>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</si>
  <si>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</si>
  <si>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</si>
  <si>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</si>
  <si>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</si>
  <si>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</si>
  <si>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</si>
  <si>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</si>
  <si>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</si>
  <si>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</si>
  <si>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</si>
  <si>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</si>
  <si>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</si>
  <si>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</si>
  <si>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</si>
  <si>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</si>
  <si>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</si>
  <si>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</si>
  <si>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</si>
  <si>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</si>
  <si>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</si>
  <si>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</si>
  <si>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</si>
  <si>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</si>
  <si>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</si>
  <si>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</si>
  <si>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</si>
  <si>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</si>
  <si>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</si>
  <si>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</si>
  <si>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</si>
  <si>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</si>
  <si>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</si>
  <si>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</si>
  <si>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</si>
  <si>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</si>
  <si>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</si>
  <si>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</si>
  <si>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</si>
  <si>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</si>
  <si>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</si>
  <si>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</si>
  <si>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</si>
  <si>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</si>
  <si>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</si>
  <si>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</si>
  <si>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</si>
  <si>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</si>
  <si>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</si>
  <si>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EM team on the way</t>
  </si>
  <si>
    <t xml:space="preserve">heavy rain in area and team saving hub site   </t>
  </si>
  <si>
    <t>heavy rain in area and team saving hub site  JDRS0821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</si>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</sst>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1" totalsRowShown="0" headerRowDxfId="46" dataDxfId="45" headerRowBorderDxfId="43" tableBorderDxfId="44" totalsRowBorderDxfId="42">
  <autoFilter ref="A1:L1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336.18932523148396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45999.13775115741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45999.13775115741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45999.13775115741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45999.13775115741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45999.13775115741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45999.13775115741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45999.13775115741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45999.13775115741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45999.13775115741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45999.13775115741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45999.13775115741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45999.13775115741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45999.13775115741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45999.13775115741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45999.13775115741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45999.13775115741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45999.13775115741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45999.13775115741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45999.13775115741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45999.13775115741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45999.13775115741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45999.13775115741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45999.13775115741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45999.13775115741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45999.13775115741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45999.13775115741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45999.13775115741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45999.13775115741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45999.13775115741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45999.13775115741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45999.13775115741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45999.13775115741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45999.13775115741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45999.13775115741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45999.13775115741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45999.13775115741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45999.13775115741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45999.13775115741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45999.13775115741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45999.13775115741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45999.13775115741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45999.13775115741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45999.13775115741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45999.13775115741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45999.13775115741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45999.13775115741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45999.13775115741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45999.13775115741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45999.13775115741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45999.13775115741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45999.13775115741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45999.13775115741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45999.13775115741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45999.13775115741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45999.13775115741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45999.13775115741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45999.13775115741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45999.13775115741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45999.13775115741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45999.13775115741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45999.13775115741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45999.13775115741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45999.13775115741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45999.13775115741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45999.13775115741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45999.13775115741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45999.13775115741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45999.13775115741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45999.13775115741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45999.13775115741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45999.13775115741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45999.13775115741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45999.13775115741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45999.13775115741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45999.13775115741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45999.13775115741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45999.13775115741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45999.13775115741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45999.13775115741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45999.13775115741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45999.13775115741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45999.13775115741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45999.13775115741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45999.13775115741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45999.13775115741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45999.13775115741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45999.13775115741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45999.13775115741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45999.13775115741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45999.13775115741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45999.13775115741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45999.13775115741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45999.13775115741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45999.13775115741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45999.13775115741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45999.13775115741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45999.13775115741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45999.13775115741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45999.13775115741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45999.13775115741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45999.13775115741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45999.13775115741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45999.13775115741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45999.13775115741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45999.13775115741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45999.13775115741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45999.13775115741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45999.13775115741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45999.13775115741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45999.13775115741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45999.13775115741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45999.13775115741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45999.13775115741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45999.13775115741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45999.13775115741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45999.13775115741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45999.13775115741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45999.13775115741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45999.13775115741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45999.13775115741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45999.13775115741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45999.13775115741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45999.13775115741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45999.13775115741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45999.13775115741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45999.13775115741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45999.13775115741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45999.13775115741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45999.13775115741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45999.13775115741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45999.13775115741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45999.13775115741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45999.13775115741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45999.13775115741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45999.13775115741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45999.13775115741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45999.13775115741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45999.13775115741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45999.13775115741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45999.13775115741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45999.13775115741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45999.13775115741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45999.13775115741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45999.13775115741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45999.13775115741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45999.13775115741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45999.13775115741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45999.13775115741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45999.13775115741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45999.13775115741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45999.13775115741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45999.13775115741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45999.13775115741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45999.13775115741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45999.13775115741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45999.13775115741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45999.13775115741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45999.13775115741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45999.13775115741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45999.13775115741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45999.13775115741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45999.13775115741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45999.13775115741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45999.13775115741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45999.13775115741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45999.13775115741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45999.13775115741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45999.13775115741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45999.13775115741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45999.13775115741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45999.13775115741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45999.13775115741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45999.13775115741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45999.13775115741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45999.13775115741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45999.13775115741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45999.13775115741</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174.13791319444863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14.750332175928634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1.7823692129677511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0.21710300926497439</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45999.13775115741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45999.13775115741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45999.13775115741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45999.13775115741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45999.13775115741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45999.13775115741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45999.13775115741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45999.13775115741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45999.13775115741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45999.13775115741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45999.13775115741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45999.13775115741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45999.13775115741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45999.13775115741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45999.13775115741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45999.13775115741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45999.13775115741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45999.13775115741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45999.13775115741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45999.13775115741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45999.13775115741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45999.13775115741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45999.13775115741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45999.13775115741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45999.13775115741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45999.13775115741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45999.13775115741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45999.13775115741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45999.13775115741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45999.13775115741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45999.13775115741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45999.13775115741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45999.13775115741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45999.13775115741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45999.13775115741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45999.13775115741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45999.13775115741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45999.13775115741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45999.13775115741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45999.13775115741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45999.13775115741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45999.13775115741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45999.13775115741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45999.13775115741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45999.13775115741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45999.13775115741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45999.13775115741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45999.13775115741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45999.13775115741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45999.13775115741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45999.13775115741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45999.13775115741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45999.13775115741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45999.13775115741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45999.13775115741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45999.13775115741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45999.13775115741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45999.13775115741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45999.13775115741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45999.13775115741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45999.13775115741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45999.13775115741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45999.13775115741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45999.13775115741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45999.13775115741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45999.13775115741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45999.13775115741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45999.13775115741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45999.13775115741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45999.13775115741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45999.13775115741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45999.13775115741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45999.13775115741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45999.13775115741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45999.13775115741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45999.13775115741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45999.13775115741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45999.13775115741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45999.13775115741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45999.13775115741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45999.13775115741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45999.13775115741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45999.13775115741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45999.13775115741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45999.13775115741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45999.13775115741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45999.13775115741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45999.13775115741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45999.13775115741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45999.13775115741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45999.13775115741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45999.13775115741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45999.13775115741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45999.13775115741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45999.13775115741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45999.13775115741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45999.13775115741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45999.13775115741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45999.13775115741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45999.13775115741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45999.13775115741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45999.13775115741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45999.13775115741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45999.13775115741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45999.13775115741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45999.13775115741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45999.13775115741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45999.13775115741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45999.13775115741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45999.13775115741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45999.13775115741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45999.13775115741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45999.13775115741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45999.13775115741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45999.13775115741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45999.13775115741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45999.13775115741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45999.13775115741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45999.13775115741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45999.13775115741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45999.13775115741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45999.13775115741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45999.13775115741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45999.13775115741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45999.13775115741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45999.13775115741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45999.13775115741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45999.13775115741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45999.13775115741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45999.13775115741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45999.13775115741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45999.13775115741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45999.13775115741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45999.13775115741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45999.13775115741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45999.13775115741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45999.13775115741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45999.13775115741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45999.13775115741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45999.13775115741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45999.13775115741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45999.13775115741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45999.13775115741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45999.13775115741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45999.13775115741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45999.13775115741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45999.13775115741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45999.13775115741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45999.13775115741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45999.13775115741</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45999.13775115741</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45999.13775115741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45999.13775115741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45999.13775115741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45999.13775115741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45999.13775115741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45999.13775115741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45999.13775115741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45999.13775115741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45999.13775115741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45999.13775115741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45999.13775115741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45999.13775115741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45999.13775115741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45999.13775115741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45999.13775115741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45999.13775115741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45999.13775115741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45999.13775115741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45999.13775115741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45999.13775115741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45999.13775115741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45999.13775115741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45999.13775115741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45999.13775115741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45999.13775115741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45999.13775115741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45999.13775115741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45999.13775115741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45999.13775115741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45999.13775115741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45999.13775115741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45999.13775115741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45999.13775115741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45999.13775115741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45999.13775115741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45999.13775115741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45999.13775115741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45999.13775115741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45999.13775115741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45999.13775115741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45999.13775115741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45999.13775115741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45999.13775115741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45999.13775115741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45999.13775115741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45999.13775115741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45999.13775115741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45999.13775115741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45999.13775115741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45999.13775115741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45999.13775115741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45999.13775115741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45999.13775115741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45999.13775115741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45999.13775115741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45999.13775115741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45999.13775115741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45999.13775115741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45999.13775115741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45999.13775115741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45999.13775115741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45999.13775115741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45999.13775115741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45999.13775115741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45999.13775115741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45999.13775115741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45999.13775115741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45999.13775115741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45999.13775115741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45999.13775115741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45999.13775115741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45999.13775115741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45999.13775115741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45999.13775115741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45999.13775115741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45999.13775115741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45999.13775115741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45999.13775115741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45999.13775115741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45999.13775115741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45999.13775115741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45999.13775115741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45999.13775115741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45999.13775115741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45999.13775115741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45999.13775115741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45999.13775115741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45999.13775115741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45999.13775115741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45999.13775115741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45999.13775115741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45999.13775115741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45999.13775115741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45999.13775115741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45999.13775115741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45999.13775115741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45999.13775115741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45999.13775115741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45999.13775115741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45999.13775115741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45999.13775115741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45999.13775115741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45999.13775115741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45999.13775115741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45999.13775115741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45999.13775115741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45999.13775115741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45999.13775115741</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45999.13775115741</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c r="D2" s="154" t="s">
        <v>5043</v>
      </c>
      <c r="E2" s="18"/>
      <c r="F2" s="20"/>
      <c r="G2" s="21">
        <f t="shared" ref="G2:G64" ca="1" si="0">IFERROR(NOW()-F2,"-")</f>
        <v>45999.13775115741</v>
      </c>
      <c r="H2" s="22"/>
      <c r="I2" s="19" t="str">
        <f>IFERROR(VLOOKUP(D2,DB!A:F,6,0),"")</f>
        <v>SCECO-Rental-Genset</v>
      </c>
      <c r="J2" s="18" t="str">
        <f>IFERROR(VLOOKUP(D2,DB!A:G,7,0),"")</f>
        <v>Good</v>
      </c>
      <c r="K2" s="42"/>
      <c r="L2" s="23" t="str">
        <f>IFERROR(VLOOKUP(D2,DB!A:I,9,0),"")</f>
        <v>Zain</v>
      </c>
    </row>
    <row r="3" spans="1:13" ht="15" customHeight="1">
      <c r="A3" s="19"/>
      <c r="B3" s="58" t="str">
        <f>IFERROR(VLOOKUP(D3,DB!A:K,11,0),"")</f>
        <v/>
      </c>
      <c r="C3" s="18"/>
      <c r="D3" s="154"/>
      <c r="E3" s="18"/>
      <c r="F3" s="20"/>
      <c r="G3" s="21">
        <f t="shared" ca="1" si="0"/>
        <v>45999.13775115741</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45999.13775115741</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45999.13775115741</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45999.13775115741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45999.13775115741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45999.13775115741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45999.13775115741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45999.13775115741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45999.13775115741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45999.13775115741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45999.13775115741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45999.13775115741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45999.13775115741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45999.13775115741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45999.13775115741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45999.13775115741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45999.13775115741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45999.13775115741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45999.13775115741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45999.13775115741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45999.13775115741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45999.13775115741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45999.13775115741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45999.13775115741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45999.13775115741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45999.13775115741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45999.13775115741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45999.13775115741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45999.13775115741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45999.13775115741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45999.13775115741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45999.13775115741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45999.13775115741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45999.13775115741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45999.13775115741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45999.13775115741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45999.13775115741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45999.13775115741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45999.13775115741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45999.13775115741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45999.13775115741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45999.13775115741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45999.13775115741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45999.13775115741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45999.13775115741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45999.13775115741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45999.13775115741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45999.13775115741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45999.13775115741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45999.13775115741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45999.13775115741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45999.13775115741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45999.13775115741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45999.13775115741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45999.13775115741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45999.13775115741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45999.13775115741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45999.13775115741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45999.13775115741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45999.13775115741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45999.13775115741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45999.13775115741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45999.13775115741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45999.13775115741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45999.13775115741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45999.13775115741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45999.13775115741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45999.13775115741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45999.13775115741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45999.13775115741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45999.13775115741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45999.13775115741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45999.13775115741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45999.13775115741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45999.13775115741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45999.13775115741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45999.13775115741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45999.13775115741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45999.13775115741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45999.13775115741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45999.13775115741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45999.13775115741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45999.13775115741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45999.13775115741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45999.13775115741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45999.13775115741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45999.13775115741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45999.13775115741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45999.13775115741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45999.13775115741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45999.13775115741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45999.13775115741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45999.13775115741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45999.13775115741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45999.13775115741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45999.13775115741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45999.13775115741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45999.13775115741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45999.13775115741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45999.13775115741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45999.13775115741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45999.13775115741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45999.13775115741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45999.13775115741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45999.13775115741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45999.13775115741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45999.13775115741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45999.13775115741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45999.13775115741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45999.13775115741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45999.13775115741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45999.13775115741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45999.13775115741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45999.13775115741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45999.13775115741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45999.13775115741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45999.13775115741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45999.13775115741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45999.13775115741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45999.13775115741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45999.13775115741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45999.13775115741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45999.13775115741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45999.13775115741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45999.13775115741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45999.13775115741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45999.13775115741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45999.13775115741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45999.13775115741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45999.13775115741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45999.13775115741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45999.13775115741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45999.13775115741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45999.13775115741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45999.13775115741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45999.13775115741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45999.13775115741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45999.13775115741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45999.13775115741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45999.13775115741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45999.13775115741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45999.13775115741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45999.13775115741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45999.13775115741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45999.13775115741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45999.13775115741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45999.13775115741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45999.13775115741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45999.13775115741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45999.13775115741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45999.13775115741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45999.13775115741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45999.13775115741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45999.13775115741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45999.13775115741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45999.13775115741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45999.13775115741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45999.13775115741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45999.13775115741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45999.13775115741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45999.13775115741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45999.13775115741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45999.13775115741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45999.13775115741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45999.13775115741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45999.13775115741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45999.13775115741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45999.13775115741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45999.13775115741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45999.13775115741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45999.13775115741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45999.13775115741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45999.13775115741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45999.13775115741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45999.13775115741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45999.13775115741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45999.13775115741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45999.13775115741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45999.13775115741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45999.13775115741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45999.13775115741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45999.13775115741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45999.13775115741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45999.13775115741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45999.13775115741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45999.13775115741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45999.13775115741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45999.13775115741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45999.13775115741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45999.13775115741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45999.13775115741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45999.13775115741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45999.13775115741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45999.13775115741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45999.13775115741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45999.13775115741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45999.13775115741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45999.13775115741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45999.13775115741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45999.13775115741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45999.13775115741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45999.13775115741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45999.13775115741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45999.13775115741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45999.13775115741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45999.13775115741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45999.13775115741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45999.13775115741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45999.13775115741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45999.13775115741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45999.13775115741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45999.13775115741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45999.13775115741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45999.13775115741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45999.13775115741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45999.13775115741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45999.13775115741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45999.13775115741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45999.13775115741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45999.13775115741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45999.13775115741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45999.13775115741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45999.13775115741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45999.13775115741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45999.13775115741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45999.13775115741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45999.13775115741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45999.13775115741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45999.13775115741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45999.13775115741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45999.13775115741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45999.13775115741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45999.13775115741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45999.13775115741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45999.13775115741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45999.13775115741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45999.13775115741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45999.13775115741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45999.13775115741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45999.13775115741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45999.13775115741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45999.13775115741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45999.13775115741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45999.13775115741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45999.13775115741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45999.13775115741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45999.13775115741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45999.13775115741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45999.13775115741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45999.13775115741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45999.13775115741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45999.13775115741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45999.13775115741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45999.13775115741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45999.13775115741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45999.13775115741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45999.13775115741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45999.13775115741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45999.13775115741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45999.13775115741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45999.13775115741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45999.13775115741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45999.13775115741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45999.13775115741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45999.13775115741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45999.13775115741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45999.13775115741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45999.13775115741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45999.13775115741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45999.13775115741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45999.13775115741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45999.13775115741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45999.13775115741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45999.13775115741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45999.13775115741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45999.13775115741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45999.13775115741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45999.13775115741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45999.13775115741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45999.13775115741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45999.13775115741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45999.13775115741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45999.13775115741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45999.13775115741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45999.13775115741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45999.13775115741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45999.13775115741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45999.13775115741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45999.13775115741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45999.13775115741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45999.13775115741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45999.13775115741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45999.13775115741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45999.13775115741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45999.13775115741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45999.13775115741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45999.13775115741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45999.13775115741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45999.13775115741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45999.13775115741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45999.13775115741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45999.13775115741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45999.13775115741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45999.13775115741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45999.13775115741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45999.13775115741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45999.13775115741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45999.13775115741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45999.13775115741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45999.13775115741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45999.13775115741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45999.13775115741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45999.13775115741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45999.13775115741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45999.13775115741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45999.13775115741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45999.13775115741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45999.13775115741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45999.13775115741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45999.13775115741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45999.13775115741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45999.13775115741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45999.13775115741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45999.13775115741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45999.13775115741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45999.13775115741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45999.13775115741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45999.13775115741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45999.13775115741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45999.13775115741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45999.13775115741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45999.13775115741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45999.13775115741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45999.13775115741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45999.13775115741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45999.13775115741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45999.13775115741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45999.13775115741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45999.13775115741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45999.13775115741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45999.13775115741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45999.13775115741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45999.13775115741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45999.13775115741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45999.13775115741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45999.13775115741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45999.13775115741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45999.13775115741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45999.13775115741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45999.13775115741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45999.13775115741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45999.13775115741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45999.13775115741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45999.13775115741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45999.13775115741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45999.13775115741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45999.13775115741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45999.13775115741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45999.13775115741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45999.13775115741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45999.13775115741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45999.13775115741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45999.13775115741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45999.13775115741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45999.13775115741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45999.13775115741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45999.13775115741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45999.13775115741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45999.13775115741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45999.13775115741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45999.13775115741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45999.13775115741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45999.13775115741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45999.13775115741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45999.13775115741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45999.13775115741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45999.13775115741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45999.13775115741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45999.13775115741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45999.13775115741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45999.13775115741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45999.13775115741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45999.13775115741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45999.13775115741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45999.13775115741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45999.13775115741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45999.13775115741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45999.13775115741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45999.13775115741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45999.13775115741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45999.13775115741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45999.13775115741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45999.13775115741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45999.13775115741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45999.13775115741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45999.13775115741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45999.13775115741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45999.13775115741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45999.13775115741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45999.13775115741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45999.13775115741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45999.13775115741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45999.13775115741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45999.13775115741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45999.13775115741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45999.13775115741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45999.13775115741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45999.13775115741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45999.13775115741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45999.13775115741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45999.13775115741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45999.13775115741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45999.13775115741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45999.13775115741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45999.13775115741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45999.13775115741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45999.13775115741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45999.13775115741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45999.13775115741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45999.13775115741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45999.13775115741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45999.13775115741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45999.13775115741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45999.13775115741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45999.13775115741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45999.13775115741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45999.13775115741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45999.13775115741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45999.13775115741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45999.13775115741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45999.13775115741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45999.13775115741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45999.13775115741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45999.13775115741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45999.13775115741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45999.13775115741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45999.13775115741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45999.13775115741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45999.13775115741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45999.13775115741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45999.13775115741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45999.13775115741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45999.13775115741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45999.13775115741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45999.13775115741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45999.13775115741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45999.13775115741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45999.13775115741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45999.13775115741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45999.13775115741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45999.13775115741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45999.13775115741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45999.13775115741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45999.13775115741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45999.13775115741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45999.13775115741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45999.13775115741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45999.13775115741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45999.13775115741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45999.13775115741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45999.13775115741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45999.13775115741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45999.13775115741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45999.13775115741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45999.13775115741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45999.13775115741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45999.13775115741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45999.13775115741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45999.13775115741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45999.13775115741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45999.13775115741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45999.13775115741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45999.13775115741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45999.13775115741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45999.13775115741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45999.13775115741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45999.13775115741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45999.13775115741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45999.13775115741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45999.13775115741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45999.13775115741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45999.13775115741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45999.13775115741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45999.13775115741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45999.13775115741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45999.13775115741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45999.13775115741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45999.13775115741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45999.13775115741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45999.13775115741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45999.13775115741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45999.13775115741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45999.13775115741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45999.13775115741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45999.13775115741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45999.13775115741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45999.13775115741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45999.13775115741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45999.13775115741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45999.13775115741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45999.13775115741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45999.13775115741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45999.13775115741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45999.13775115741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45999.13775115741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45999.13775115741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45999.13775115741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45999.13775115741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45999.13775115741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45999.13775115741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45999.13775115741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45999.13775115741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45999.13775115741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45999.13775115741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45999.13775115741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45999.13775115741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45999.13775115741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45999.13775115741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45999.13775115741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45999.13775115741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45999.13775115741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45999.13775115741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45999.13775115741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45999.13775115741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45999.13775115741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45999.13775115741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45999.13775115741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45999.13775115741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45999.13775115741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45999.13775115741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45999.13775115741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45999.13775115741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45999.13775115741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45999.13775115741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45999.13775115741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45999.13775115741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45999.13775115741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45999.13775115741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45999.13775115741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45999.13775115741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45999.13775115741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45999.13775115741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45999.13775115741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45999.13775115741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45999.13775115741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45999.13775115741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45999.13775115741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45999.13775115741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45999.13775115741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45999.13775115741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45999.13775115741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45999.13775115741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45999.13775115741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45999.13775115741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45999.13775115741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45999.13775115741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45999.13775115741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45999.13775115741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45999.13775115741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45999.13775115741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45999.13775115741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45999.13775115741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45999.13775115741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45999.13775115741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45999.13775115741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45999.13775115741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45999.13775115741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45999.13775115741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45999.13775115741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45999.13775115741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45999.13775115741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45999.13775115741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45999.13775115741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45999.13775115741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45999.13775115741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45999.13775115741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45999.13775115741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45999.13775115741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45999.13775115741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45999.13775115741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45999.13775115741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45999.13775115741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45999.13775115741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45999.13775115741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45999.13775115741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45999.13775115741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45999.13775115741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45999.13775115741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45999.13775115741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45999.13775115741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45999.13775115741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45999.13775115741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45999.13775115741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45999.13775115741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45999.13775115741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45999.13775115741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45999.13775115741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45999.13775115741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45999.13775115741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45999.13775115741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45999.13775115741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45999.13775115741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45999.13775115741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45999.13775115741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45999.13775115741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45999.13775115741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45999.13775115741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45999.13775115741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45999.13775115741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45999.13775115741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45999.13775115741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45999.13775115741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45999.13775115741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45999.13775115741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45999.13775115741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45999.13775115741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45999.13775115741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45999.13775115741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45999.13775115741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45999.13775115741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45999.13775115741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45999.13775115741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45999.13775115741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45999.13775115741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45999.13775115741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45999.13775115741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45999.13775115741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45999.13775115741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45999.13775115741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45999.13775115741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45999.13775115741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45999.13775115741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45999.13775115741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45999.13775115741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45999.13775115741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45999.13775115741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45999.13775115741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45999.13775115741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45999.13775115741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45999.13775115741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45999.13775115741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45999.13775115741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45999.13775115741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45999.13775115741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45999.13775115741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45999.13775115741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45999.13775115741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45999.13775115741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45999.13775115741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45999.13775115741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45999.13775115741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45999.13775115741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45999.13775115741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45999.13775115741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45999.13775115741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45999.13775115741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45999.13775115741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45999.13775115741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45999.13775115741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45999.13775115741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45999.13775115741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45999.13775115741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45999.13775115741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45999.13775115741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45999.13775115741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45999.13775115741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45999.13775115741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45999.13775115741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45999.13775115741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45999.13775115741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45999.13775115741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45999.13775115741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45999.13775115741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45999.13775115741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45999.13775115741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45999.13775115741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45999.13775115741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45999.13775115741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45999.13775115741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45999.13775115741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45999.13775115741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45999.13775115741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45999.13775115741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45999.13775115741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45999.13775115741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45999.13775115741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45999.13775115741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45999.13775115741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45999.13775115741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45999.13775115741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45999.13775115741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45999.13775115741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45999.13775115741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45999.13775115741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45999.13775115741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45999.13775115741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45999.13775115741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45999.13775115741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45999.13775115741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45999.13775115741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45999.13775115741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45999.13775115741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45999.13775115741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45999.13775115741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45999.13775115741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45999.13775115741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45999.13775115741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45999.13775115741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45999.13775115741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45999.13775115741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45999.13775115741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45999.13775115741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45999.13775115741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45999.13775115741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45999.13775115741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45999.13775115741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45999.13775115741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45999.13775115741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45999.13775115741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45999.13775115741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45999.13775115741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45999.13775115741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45999.13775115741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45999.13775115741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45999.13775115741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45999.13775115741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45999.13775115741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45999.13775115741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45999.13775115741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45999.13775115741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45999.13775115741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45999.13775115741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45999.13775115741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45999.13775115741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45999.13775115741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45999.13775115741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45999.13775115741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45999.13775115741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45999.13775115741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45999.13775115741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45999.13775115741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45999.13775115741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45999.13775115741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45999.13775115741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45999.13775115741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45999.13775115741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45999.13775115741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45999.13775115741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45999.13775115741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45999.13775115741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45999.13775115741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45999.13775115741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45999.13775115741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45999.13775115741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45999.13775115741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45999.13775115741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45999.13775115741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45999.13775115741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45999.13775115741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45999.13775115741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45999.13775115741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45999.13775115741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45999.13775115741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45999.13775115741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45999.13775115741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45999.13775115741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45999.13775115741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45999.13775115741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45999.13775115741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45999.13775115741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45999.13775115741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45999.13775115741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45999.13775115741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45999.13775115741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45999.13775115741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45999.13775115741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45999.13775115741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45999.13775115741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45999.13775115741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45999.13775115741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45999.13775115741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45999.13775115741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45999.13775115741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45999.13775115741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45999.13775115741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45999.13775115741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45999.13775115741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45999.13775115741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45999.13775115741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45999.13775115741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45999.13775115741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45999.13775115741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45999.13775115741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45999.13775115741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45999.13775115741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45999.13775115741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45999.13775115741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45999.13775115741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45999.13775115741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45999.13775115741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45999.13775115741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45999.13775115741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45999.13775115741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45999.13775115741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45999.13775115741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45999.13775115741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45999.13775115741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45999.13775115741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45999.13775115741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45999.13775115741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45999.13775115741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45999.13775115741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45999.13775115741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45999.13775115741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45999.13775115741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45999.13775115741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45999.13775115741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45999.13775115741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45999.13775115741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45999.13775115741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45999.13775115741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45999.13775115741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45999.13775115741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45999.13775115741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45999.13775115741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45999.13775115741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45999.13775115741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45999.13775115741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45999.13775115741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45999.13775115741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45999.13775115741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45999.13775115741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45999.13775115741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45999.13775115741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45999.13775115741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45999.13775115741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45999.13775115741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45999.13775115741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45999.13775115741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45999.13775115741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45999.13775115741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45999.13775115741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45999.13775115741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45999.13775115741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45999.13775115741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45999.13775115741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45999.13775115741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45999.13775115741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45999.13775115741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45999.13775115741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45999.13775115741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45999.13775115741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45999.13775115741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45999.13775115741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45999.13775115741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45999.13775115741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45999.13775115741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45999.13775115741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45999.13775115741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45999.13775115741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45999.13775115741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45999.13775115741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45999.13775115741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45999.13775115741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45999.13775115741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45999.13775115741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45999.13775115741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45999.13775115741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45999.13775115741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45999.13775115741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45999.13775115741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45999.13775115741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45999.13775115741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45999.13775115741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45999.13775115741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45999.13775115741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45999.13775115741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45999.13775115741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45999.13775115741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45999.13775115741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45999.13775115741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45999.13775115741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45999.13775115741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45999.13775115741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45999.13775115741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45999.13775115741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45999.13775115741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45999.13775115741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45999.13775115741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45999.13775115741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45999.13775115741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45999.13775115741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45999.13775115741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45999.13775115741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45999.13775115741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45999.13775115741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45999.13775115741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45999.13775115741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45999.13775115741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45999.13775115741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45999.13775115741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45999.13775115741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45999.13775115741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45999.13775115741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45999.13775115741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45999.13775115741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45999.13775115741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45999.13775115741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45999.13775115741</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1"/>
  <sheetViews>
    <sheetView tabSelected="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295.6570335648139</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1" ca="1" si="0">IFERROR(NOW()-F3,"")</f>
        <v>1.6044178240772453</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0.34360763888980728</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45999.13775115741</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45999.13775115741</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45999.13775115741</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45999.13775115741</v>
      </c>
      <c r="H8" s="91">
        <v>45998.995138888888</v>
      </c>
      <c r="I8" s="107" t="str">
        <f>IFERROR(VLOOKUP(D8,DB!A:F,6,0),"")</f>
        <v>SCECO</v>
      </c>
      <c r="J8" s="107" t="str">
        <f>IFERROR(VLOOKUP(D8,DB!A:G,7,0),"")</f>
        <v>Vandalized</v>
      </c>
      <c r="K8" s="93" t="s">
        <v>39128</v>
      </c>
      <c r="L8" s="87" t="str">
        <f>IFERROR(VLOOKUP(D8,DB!A:I,9,0),"")</f>
        <v>Latis</v>
      </c>
    </row>
    <row r="9" spans="1:16" ht="15" customHeight="1">
      <c r="A9" s="107" t="s">
        <v>39127</v>
      </c>
      <c r="B9" s="107" t="str">
        <f>IFERROR(VLOOKUP(D9,DB!A:K,11,0),"")</f>
        <v>R4</v>
      </c>
      <c r="C9" s="89">
        <v>3</v>
      </c>
      <c r="D9" s="87" t="s">
        <v>36247</v>
      </c>
      <c r="E9" s="90" t="s">
        <v>39106</v>
      </c>
      <c r="F9" s="91"/>
      <c r="G9" s="92">
        <f t="shared" ca="1" si="0"/>
        <v>45999.13775115741</v>
      </c>
      <c r="H9" s="91">
        <v>45999.038888888892</v>
      </c>
      <c r="I9" s="107" t="str">
        <f>IFERROR(VLOOKUP(D9,DB!A:F,6,0),"")</f>
        <v>SCECO</v>
      </c>
      <c r="J9" s="107" t="str">
        <f>IFERROR(VLOOKUP(D9,DB!A:G,7,0),"")</f>
        <v>Dead</v>
      </c>
      <c r="K9" s="93" t="s">
        <v>39128</v>
      </c>
      <c r="L9" s="87" t="str">
        <f>IFERROR(VLOOKUP(D9,DB!A:I,9,0),"")</f>
        <v>Latis</v>
      </c>
    </row>
    <row r="10" spans="1:16" ht="15" customHeight="1">
      <c r="A10" s="107" t="s">
        <v>39127</v>
      </c>
      <c r="B10" s="107" t="str">
        <f>IFERROR(VLOOKUP(D10,DB!A:K,11,0),"")</f>
        <v>R4</v>
      </c>
      <c r="C10" s="89">
        <v>2</v>
      </c>
      <c r="D10" s="87" t="s">
        <v>35172</v>
      </c>
      <c r="E10" s="90" t="s">
        <v>39106</v>
      </c>
      <c r="F10" s="91"/>
      <c r="G10" s="92">
        <f t="shared" ca="1" si="0"/>
        <v>45999.13775115741</v>
      </c>
      <c r="H10" s="91">
        <v>45999.081944444442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5</v>
      </c>
      <c r="D11" s="87" t="s">
        <v>34060</v>
      </c>
      <c r="E11" s="90" t="s">
        <v>39106</v>
      </c>
      <c r="F11" s="91"/>
      <c r="G11" s="92">
        <f t="shared" ca="1" si="0"/>
        <v>45999.13775115741</v>
      </c>
      <c r="H11" s="91">
        <v>45999.086805555555</v>
      </c>
      <c r="I11" s="107" t="str">
        <f>IFERROR(VLOOKUP(D11,DB!A:F,6,0),"")</f>
        <v>SCECO</v>
      </c>
      <c r="J11" s="107" t="str">
        <f>IFERROR(VLOOKUP(D11,DB!A:G,7,0),"")</f>
        <v>Good</v>
      </c>
      <c r="K11" s="93" t="s">
        <v>39132</v>
      </c>
      <c r="L11" s="87" t="str">
        <f>IFERROR(VLOOKUP(D11,DB!A:I,9,0),"")</f>
        <v>Latis</v>
      </c>
    </row>
    <row r="12" spans="1:16" ht="15" customHeight="1">
      <c r="A12" s="107" t="s">
        <v>39127</v>
      </c>
      <c r="B12" s="107" t="str">
        <f>IFERROR(VLOOKUP(D12,DB!A:K,11,0),"")</f>
        <v>R4</v>
      </c>
      <c r="C12" s="89">
        <v>1</v>
      </c>
      <c r="D12" s="87" t="s">
        <v>37417</v>
      </c>
      <c r="E12" s="90" t="s">
        <v>39106</v>
      </c>
      <c r="F12" s="91"/>
      <c r="G12" s="92">
        <f t="shared" ca="1" si="0"/>
        <v>45999.13775115741</v>
      </c>
      <c r="H12" s="91">
        <v>45999.009027777778</v>
      </c>
      <c r="I12" s="107" t="str">
        <f>IFERROR(VLOOKUP(D12,DB!A:F,6,0),"")</f>
        <v>SCECO</v>
      </c>
      <c r="J12" s="107" t="str">
        <f>IFERROR(VLOOKUP(D12,DB!A:G,7,0),"")</f>
        <v>In progress</v>
      </c>
      <c r="K12" s="93" t="s">
        <v>39133</v>
      </c>
      <c r="L12" s="87" t="str">
        <f>IFERROR(VLOOKUP(D12,DB!A:I,9,0),"")</f>
        <v>Latis</v>
      </c>
    </row>
    <row r="13" spans="1:16" ht="15" customHeight="1">
      <c r="A13" s="107" t="s">
        <v>39127</v>
      </c>
      <c r="B13" s="107" t="str">
        <f>IFERROR(VLOOKUP(D13,DB!A:K,11,0),"")</f>
        <v>R4</v>
      </c>
      <c r="C13" s="89">
        <v>1</v>
      </c>
      <c r="D13" s="87" t="s">
        <v>38679</v>
      </c>
      <c r="E13" s="90" t="s">
        <v>39106</v>
      </c>
      <c r="F13" s="91"/>
      <c r="G13" s="92">
        <f t="shared" ca="1" si="0"/>
        <v>45999.13775115741</v>
      </c>
      <c r="H13" s="91">
        <v>45998.996527777781</v>
      </c>
      <c r="I13" s="107" t="str">
        <f>IFERROR(VLOOKUP(D13,DB!A:F,6,0),"")</f>
        <v>SCECO</v>
      </c>
      <c r="J13" s="107" t="str">
        <f>IFERROR(VLOOKUP(D13,DB!A:G,7,0),"")</f>
        <v>Good</v>
      </c>
      <c r="K13" s="93" t="s">
        <v>39133</v>
      </c>
      <c r="L13" s="87" t="str">
        <f>IFERROR(VLOOKUP(D13,DB!A:I,9,0),"")</f>
        <v>Latis</v>
      </c>
    </row>
    <row r="14" spans="1:16" ht="15" customHeight="1">
      <c r="A14" s="107"/>
      <c r="B14" s="107" t="str">
        <f>IFERROR(VLOOKUP(D14,DB!A:K,11,0),"")</f>
        <v/>
      </c>
      <c r="C14" s="89"/>
      <c r="D14" s="87"/>
      <c r="E14" s="90"/>
      <c r="F14" s="91"/>
      <c r="G14" s="92">
        <f t="shared" ca="1" si="0"/>
        <v>45999.13775115741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45999.13775115741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45999.13775115741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45999.13775115741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45999.13775115741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45999.13775115741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45999.13775115741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45999.13775115741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45999.13775115741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45999.13775115741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45999.13775115741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45999.13775115741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45999.13775115741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45999.13775115741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45999.13775115741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45999.13775115741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45999.13775115741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45999.13775115741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45999.13775115741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45999.13775115741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45999.13775115741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45999.13775115741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45999.13775115741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45999.13775115741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45999.13775115741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45999.13775115741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45999.13775115741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45999.13775115741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ref="G42:G105" ca="1" si="1">IFERROR(NOW()-F42,"")</f>
        <v>45999.13775115741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45999.13775115741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45999.13775115741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45999.13775115741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45999.13775115741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45999.13775115741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45999.13775115741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45999.13775115741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45999.13775115741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45999.13775115741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45999.13775115741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45999.13775115741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45999.13775115741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45999.13775115741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45999.13775115741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45999.13775115741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45999.13775115741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45999.13775115741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45999.13775115741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45999.13775115741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45999.13775115741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45999.13775115741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45999.13775115741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45999.13775115741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45999.13775115741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45999.13775115741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45999.13775115741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45999.13775115741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45999.13775115741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45999.13775115741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45999.13775115741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45999.13775115741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45999.13775115741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45999.13775115741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45999.13775115741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45999.13775115741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45999.13775115741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45999.13775115741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45999.13775115741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45999.13775115741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45999.13775115741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45999.13775115741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45999.13775115741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45999.13775115741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45999.13775115741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45999.13775115741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45999.13775115741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45999.13775115741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45999.13775115741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45999.13775115741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45999.13775115741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45999.13775115741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45999.13775115741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45999.13775115741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45999.13775115741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45999.13775115741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45999.13775115741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45999.13775115741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45999.13775115741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45999.13775115741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45999.13775115741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45999.13775115741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45999.13775115741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45999.13775115741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ref="G106:G151" ca="1" si="2">IFERROR(NOW()-F106,"")</f>
        <v>45999.13775115741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45999.13775115741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45999.13775115741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45999.13775115741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45999.13775115741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45999.13775115741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45999.13775115741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45999.13775115741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45999.13775115741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45999.13775115741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45999.13775115741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45999.13775115741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45999.13775115741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45999.13775115741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45999.13775115741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45999.13775115741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45999.13775115741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45999.13775115741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45999.13775115741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45999.13775115741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45999.13775115741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45999.13775115741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45999.13775115741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45999.13775115741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45999.13775115741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45999.13775115741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45999.13775115741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45999.13775115741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45999.13775115741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45999.13775115741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45999.13775115741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45999.13775115741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45999.13775115741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45999.13775115741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45999.13775115741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45999.13775115741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45999.13775115741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45999.13775115741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45999.13775115741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45999.13775115741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45999.13775115741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45999.13775115741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45999.13775115741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45999.13775115741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45999.13775115741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45999.13775115741</v>
      </c>
      <c r="H151" s="91"/>
      <c r="I151" s="107" t="str">
        <f>IFERROR(VLOOKUP(D151,DB!A:F,6,0),"")</f>
        <v/>
      </c>
      <c r="J151" s="107" t="str">
        <f>IFERROR(VLOOKUP(D151,DB!A:G,7,0),"")</f>
        <v/>
      </c>
      <c r="K151" s="93"/>
      <c r="L151" s="87" t="str">
        <f>IFERROR(VLOOKUP(D151,DB!A:I,9,0),"")</f>
        <v/>
      </c>
    </row>
  </sheetData>
  <dataValidations count="2">
    <dataValidation allowBlank="1" showInputMessage="1" showErrorMessage="1" sqref="E1" xr:uid="{A4F81451-56CC-4543-9497-104C4E44EE4B}"/>
    <dataValidation type="list" allowBlank="1" showInputMessage="1" showErrorMessage="1" sqref="E2:E1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107.30569097222178</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72.948873842593457</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50.476640046297689</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17.764452546296525</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2.0302627314813435</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39109</v>
      </c>
      <c r="F7" s="38">
        <v>45998.467928240738</v>
      </c>
      <c r="G7" s="131">
        <f ca="1">IFERROR(NOW()-F7,"")</f>
        <v>0.669822916672274</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39109</v>
      </c>
      <c r="F8" s="38">
        <v>45998.699166666665</v>
      </c>
      <c r="G8" s="131">
        <f ca="1">IFERROR(NOW()-F8,"")</f>
        <v>0.43858449074468808</v>
      </c>
      <c r="H8" s="38">
        <v>45998.687361111108</v>
      </c>
      <c r="I8" s="37" t="str">
        <f>IFERROR(VLOOKUP(D8,DB!A:F,6,0),"")</f>
        <v>SCECO</v>
      </c>
      <c r="J8" s="37" t="str">
        <f>IFERROR(VLOOKUP(D8,DB!A:G,7,0),"")</f>
        <v>Vandalized+Dead</v>
      </c>
      <c r="K8" s="37" t="s">
        <v>39147</v>
      </c>
      <c r="L8" s="37" t="str">
        <f>IFERROR(VLOOKUP(D8,DB!A:I,9,0),"")</f>
        <v>Latis</v>
      </c>
    </row>
    <row r="9" spans="1:13">
      <c r="A9" s="37"/>
      <c r="B9" s="37" t="str">
        <f>IFERROR(VLOOKUP(D9,DB!A:K,11,0),"")</f>
        <v/>
      </c>
      <c r="C9" s="37"/>
      <c r="D9" s="37"/>
      <c r="E9" s="37"/>
      <c r="F9" s="38"/>
      <c r="G9" s="131">
        <f ca="1">IFERROR(NOW()-F9,"")</f>
        <v>45999.13775115741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45999.13775115741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45999.13775115741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45999.13775115741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45999.13775115741</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45999.13775115741</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45999.13775115741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45999.13775115741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45999.13775115741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45999.13775115741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45999.13775115741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45999.13775115741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45999.13775115741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45999.13775115741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45999.13775115741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45999.13775115741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45999.13775115741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45999.13775115741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45999.13775115741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45999.13775115741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45999.13775115741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45999.13775115741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45999.13775115741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45999.13775115741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45999.13775115741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45999.13775115741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45999.13775115741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45999.13775115741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45999.13775115741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45999.13775115741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45999.13775115741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45999.13775115741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45999.13775115741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45999.13775115741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45999.13775115741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45999.13775115741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45999.13775115741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45999.13775115741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45999.13775115741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45999.13775115741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45999.13775115741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45999.13775115741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45999.13775115741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45999.13775115741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45999.13775115741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45999.13775115741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45999.13775115741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45999.13775115741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45999.13775115741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45999.13775115741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45999.13775115741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45999.13775115741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45999.13775115741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45999.13775115741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45999.13775115741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45999.13775115741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45999.13775115741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45999.13775115741</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45999.13775115741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45999.13775115741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45999.13775115741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45999.13775115741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45999.13775115741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45999.13775115741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45999.13775115741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45999.13775115741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45999.13775115741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45999.13775115741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45999.13775115741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45999.13775115741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45999.13775115741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45999.13775115741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45999.13775115741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45999.13775115741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45999.13775115741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45999.13775115741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45999.13775115741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45999.13775115741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45999.13775115741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45999.13775115741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45999.13775115741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45999.13775115741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45999.13775115741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45999.13775115741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45999.13775115741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45999.13775115741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45999.13775115741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45999.13775115741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45999.13775115741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45999.13775115741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45999.13775115741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45999.13775115741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45999.13775115741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45999.13775115741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45999.13775115741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45999.13775115741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45999.13775115741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45999.13775115741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45999.13775115741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45999.13775115741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45999.13775115741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45999.13775115741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45999.13775115741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45999.13775115741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45999.13775115741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45999.13775115741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45999.13775115741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45999.13775115741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45999.13775115741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45999.13775115741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45999.13775115741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45999.13775115741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45999.13775115741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45999.13775115741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45999.13775115741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45999.13775115741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45999.13775115741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45999.13775115741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45999.13775115741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45999.13775115741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45999.13775115741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45999.13775115741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45999.13775115741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45999.13775115741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45999.13775115741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45999.13775115741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45999.13775115741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45999.13775115741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45999.13775115741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45999.13775115741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45999.13775115741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45999.13775115741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45999.13775115741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45999.13775115741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45999.13775115741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45999.13775115741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45999.13775115741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45999.13775115741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45999.13775115741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45999.13775115741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45999.13775115741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45999.13775115741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45999.13775115741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45999.13775115741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45999.13775115741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45999.13775115741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45999.13775115741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45999.13775115741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45999.13775115741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45999.13775115741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45999.13775115741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45999.13775115741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45999.13775115741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45999.13775115741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45999.13775115741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45999.13775115741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45999.13775115741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45999.13775115741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45999.13775115741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45999.13775115741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45999.13775115741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45999.13775115741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45999.13775115741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45999.13775115741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45999.13775115741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45999.13775115741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45999.13775115741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45999.13775115741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45999.13775115741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45999.13775115741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45999.13775115741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45999.13775115741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45999.13775115741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45999.13775115741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45999.13775115741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45999.13775115741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45999.13775115741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45999.13775115741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45999.13775115741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45999.13775115741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45999.13775115741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45999.13775115741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45999.13775115741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45999.13775115741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45999.13775115741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45999.13775115741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45999.13775115741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45999.13775115741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45999.13775115741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45999.13775115741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45999.13775115741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45999.13775115741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45999.13775115741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45999.13775115741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45999.13775115741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45999.13775115741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45999.13775115741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45999.13775115741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45999.13775115741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45999.13775115741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45999.13775115741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45999.13775115741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45999.13775115741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45999.13775115741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45999.13775115741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45999.13775115741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45999.13775115741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45999.13775115741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45999.13775115741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45999.13775115741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45999.13775115741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45999.13775115741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45999.13775115741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45999.13775115741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45999.13775115741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45999.13775115741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45999.13775115741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45999.13775115741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45999.13775115741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45999.13775115741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45999.13775115741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45999.13775115741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45999.13775115741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45999.13775115741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45999.13775115741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45999.13775115741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45999.13775115741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45999.13775115741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45999.13775115741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45999.13775115741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45999.13775115741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45999.13775115741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45999.13775115741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45999.13775115741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45999.13775115741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45999.13775115741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45999.13775115741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45999.13775115741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45999.13775115741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45999.13775115741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45999.13775115741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45999.13775115741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45999.13775115741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45999.13775115741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45999.13775115741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45999.13775115741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45999.13775115741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45999.13775115741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45999.13775115741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45999.13775115741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45999.13775115741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45999.13775115741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45999.13775115741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45999.13775115741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45999.13775115741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45999.13775115741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45999.13775115741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45999.13775115741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45999.13775115741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45999.13775115741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45999.13775115741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45999.13775115741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45999.13775115741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45999.13775115741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45999.13775115741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45999.13775115741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45999.13775115741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45999.13775115741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45999.13775115741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45999.13775115741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45999.13775115741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45999.13775115741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45999.13775115741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45999.13775115741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45999.13775115741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45999.13775115741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45999.13775115741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45999.13775115741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45999.13775115741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45999.13775115741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45999.13775115741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45999.13775115741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45999.13775115741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45999.13775115741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45999.13775115741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45999.13775115741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45999.13775115741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45999.13775115741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45999.13775115741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45999.13775115741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45999.13775115741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45999.13775115741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45999.13775115741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45999.13775115741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45999.13775115741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45999.13775115741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45999.13775115741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45999.13775115741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45999.13775115741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45999.13775115741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45999.13775115741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45999.13775115741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45999.13775115741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45999.13775115741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45999.13775115741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45999.13775115741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45999.13775115741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45999.13775115741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45999.13775115741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45999.13775115741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45999.13775115741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45999.13775115741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45999.13775115741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45999.13775115741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45999.13775115741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45999.13775115741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45999.13775115741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45999.13775115741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45999.13775115741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45999.13775115741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45999.13775115741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45999.13775115741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45999.13775115741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45999.13775115741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45999.13775115741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45999.13775115741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45999.13775115741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45999.13775115741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45999.13775115741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45999.13775115741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45999.13775115741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45999.13775115741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45999.13775115741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45999.13775115741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45999.13775115741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45999.13775115741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45999.13775115741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45999.13775115741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45999.13775115741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45999.13775115741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45999.13775115741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45999.13775115741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45999.13775115741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45999.13775115741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45999.13775115741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45999.13775115741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45999.13775115741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45999.13775115741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45999.13775115741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45999.13775115741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45999.13775115741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45999.13775115741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45999.13775115741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45999.13775115741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45999.13775115741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45999.13775115741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45999.13775115741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45999.13775115741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45999.13775115741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45999.13775115741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45999.13775115741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45999.13775115741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45999.13775115741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45999.13775115741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45999.13775115741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45999.13775115741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45999.13775115741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45999.13775115741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45999.13775115741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45999.13775115741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45999.13775115741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45999.13775115741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45999.13775115741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45999.13775115741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45999.13775115741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45999.13775115741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45999.13775115741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45999.13775115741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45999.13775115741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45999.13775115741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45999.13775115741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45999.13775115741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45999.13775115741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45999.13775115741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45999.13775115741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45999.13775115741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45999.13775115741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45999.13775115741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45999.13775115741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45999.13775115741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45999.13775115741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45999.13775115741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45999.13775115741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45999.13775115741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45999.13775115741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45999.13775115741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45999.13775115741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45999.13775115741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45999.13775115741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45999.13775115741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45999.13775115741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45999.13775115741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45999.13775115741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45999.13775115741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45999.13775115741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45999.13775115741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45999.13775115741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45999.13775115741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45999.13775115741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45999.13775115741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45999.13775115741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45999.13775115741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45999.13775115741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45999.13775115741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45999.13775115741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45999.13775115741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45999.13775115741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45999.13775115741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45999.13775115741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45999.13775115741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45999.13775115741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45999.13775115741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45999.13775115741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45999.13775115741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45999.13775115741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45999.13775115741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45999.13775115741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45999.13775115741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45999.13775115741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45999.13775115741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45999.13775115741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45999.13775115741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45999.13775115741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45999.13775115741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45999.13775115741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45999.13775115741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45999.13775115741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45999.13775115741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45999.13775115741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45999.13775115741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45999.13775115741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45999.13775115741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45999.13775115741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45999.13775115741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45999.13775115741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45999.13775115741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45999.13775115741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45999.13775115741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45999.13775115741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45999.13775115741</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45999.13775115741</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2025-12-08T00:18:47Z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