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22" documentId="120_S{2AC9BD13-BADA-5192-A53E-5A8FF88502F6}" xr6:coauthVersionLast="47" xr6:coauthVersionMax="47" xr10:uidLastSave="{B756ABEE-4845-46ED-AB7B-633332D7BE8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<sst xmlns="http://schemas.openxmlformats.org/spreadsheetml/2006/main" count="181507" uniqueCount="39130">
  <si>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</si>
  <si>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</si>
  <si>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</si>
  <si>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</si>
  <si>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</si>
  <si>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</si>
  <si>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</si>
  <si>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</si>
  <si>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</si>
  <si>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</si>
  <si>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</si>
  <si>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</si>
  <si>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</si>
  <si>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</si>
  <si>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</si>
  <si>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</si>
  <si>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</si>
  <si>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</si>
  <si>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</si>
  <si>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</si>
  <si>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</si>
  <si>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</si>
  <si>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</si>
  <si>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</si>
  <si>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</si>
  <si>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</si>
  <si>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</si>
  <si>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</si>
  <si>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</si>
  <si>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</si>
  <si>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</si>
  <si>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</si>
  <si>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</si>
  <si>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</si>
  <si>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</si>
  <si>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</si>
  <si>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</si>
  <si>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</si>
  <si>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</si>
  <si>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</si>
  <si>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</si>
  <si>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</si>
  <si>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</si>
  <si>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</si>
  <si>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</si>
  <si>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</si>
  <si>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</si>
  <si>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</si>
  <si>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</si>
  <si>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</si>
  <si>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</si>
  <si>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</si>
  <si>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</si>
  <si>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</si>
  <si>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</si>
  <si>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</si>
  <si>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</si>
  <si>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</si>
  <si>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</si>
  <si>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</si>
  <si>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</si>
  <si>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</si>
  <si>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</si>
  <si>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</si>
  <si>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</si>
  <si>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</si>
  <si>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</si>
  <si>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</si>
  <si>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</si>
  <si>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</si>
  <si>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</si>
  <si>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</si>
  <si>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</si>
  <si>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</si>
  <si>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</si>
  <si>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</si>
  <si>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</si>
  <si>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</si>
  <si>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</si>
  <si>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</si>
  <si>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</si>
  <si>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</si>
  <si>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</si>
  <si>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</si>
  <si>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</si>
  <si>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</si>
  <si>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</si>
  <si>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</si>
  <si>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</si>
  <si>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</si>
  <si>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</si>
  <si>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</si>
  <si>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</si>
  <si>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</si>
  <si>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</si>
  <si>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</si>
  <si>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</si>
  <si>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</si>
  <si>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</si>
  <si>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</si>
  <si>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</si>
  <si>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</si>
  <si>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</si>
  <si>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</si>
  <si>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</si>
  <si>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</si>
  <si>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</si>
  <si>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</si>
  <si>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</si>
  <si>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</si>
  <si>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</si>
  <si>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</si>
  <si>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</si>
  <si>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</si>
  <si>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</si>
  <si>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</si>
  <si>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</si>
  <si>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</si>
  <si>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</si>
  <si>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</si>
  <si>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</si>
  <si>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</si>
  <si>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</si>
  <si>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</si>
  <si>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</si>
  <si>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</si>
  <si>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</si>
  <si>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</si>
  <si>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</si>
  <si>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</si>
  <si>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</si>
  <si>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</si>
  <si>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</si>
  <si>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</si>
  <si>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</si>
  <si>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</si>
  <si>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</si>
  <si>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</si>
  <si>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</si>
  <si>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</si>
  <si>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</si>
  <si>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</si>
  <si>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</si>
  <si>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</si>
  <si>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</si>
  <si>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</si>
  <si>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</si>
  <si>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</si>
  <si>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</si>
  <si>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</si>
  <si>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</si>
  <si>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</si>
  <si>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</si>
  <si>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</si>
  <si>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</si>
  <si>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</si>
  <si>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</si>
  <si>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</si>
  <si>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</si>
  <si>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</si>
  <si>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</si>
  <si>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</si>
  <si>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</si>
  <si>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</si>
  <si>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</si>
  <si>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</si>
  <si>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</si>
  <si>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</si>
  <si>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</si>
  <si>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</si>
  <si>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</si>
  <si>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</si>
  <si>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</si>
  <si>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</si>
  <si>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</si>
  <si>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</si>
  <si>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</si>
  <si>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</si>
  <si>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</si>
  <si>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</si>
  <si>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</si>
  <si>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</si>
  <si>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</si>
  <si>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</si>
  <si>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</si>
  <si>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</si>
  <si>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</si>
  <si>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</si>
  <si>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</si>
  <si>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</si>
  <si>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</si>
  <si>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</si>
  <si>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</si>
  <si>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</si>
  <si>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</si>
  <si>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</si>
  <si>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</si>
  <si>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</si>
  <si>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</si>
  <si>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</si>
  <si>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</si>
  <si>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</si>
  <si>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</si>
  <si>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</si>
  <si>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</si>
  <si>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</si>
  <si>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</si>
  <si>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</si>
  <si>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</si>
  <si>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</si>
  <si>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</si>
  <si>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</si>
  <si>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</si>
  <si>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</si>
  <si>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</si>
  <si>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</si>
  <si>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</si>
  <si>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</si>
  <si>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</si>
  <si>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</si>
  <si>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</si>
  <si>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</si>
  <si>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</si>
  <si>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</si>
  <si>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</si>
  <si>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</si>
  <si>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</si>
  <si>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</si>
  <si>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</si>
  <si>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</si>
  <si>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</si>
  <si>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</si>
  <si>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</si>
  <si>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</si>
  <si>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</si>
  <si>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</si>
  <si>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</si>
  <si>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</si>
  <si>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</si>
  <si>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</si>
  <si>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</si>
  <si>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</si>
  <si>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</si>
  <si>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</si>
  <si>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</si>
  <si>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</si>
  <si>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</si>
  <si>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</si>
  <si>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</si>
  <si>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</si>
  <si>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</si>
  <si>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</si>
  <si>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</si>
  <si>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</si>
  <si>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</si>
  <si>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</si>
  <si>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</si>
  <si>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</si>
  <si>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</si>
  <si>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</si>
  <si>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</si>
  <si>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</si>
  <si>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</si>
  <si>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</si>
  <si>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</si>
  <si>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</si>
  <si>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</si>
  <si>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</si>
  <si>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</si>
  <si>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</si>
  <si>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</si>
  <si>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</si>
  <si>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</si>
  <si>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</si>
  <si>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</si>
  <si>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</si>
  <si>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</si>
  <si>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</si>
  <si>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</si>
  <si>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</si>
  <si>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</si>
  <si>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</si>
  <si>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</si>
  <si>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</si>
  <si>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</si>
  <si>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</si>
  <si>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</si>
  <si>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</si>
  <si>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</si>
  <si>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</si>
  <si>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</si>
  <si>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</si>
  <si>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</si>
  <si>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</si>
  <si>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</si>
  <si>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</si>
  <si>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</si>
  <si>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</si>
  <si>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</si>
  <si>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</si>
  <si>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</si>
  <si>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</si>
  <si>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</si>
  <si>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</si>
  <si>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</si>
  <si>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</si>
  <si>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</si>
  <si>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</si>
  <si>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</si>
  <si>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</si>
  <si>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</si>
  <si>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</si>
  <si>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</si>
  <si>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</si>
  <si>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</si>
  <si>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</si>
  <si>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</si>
  <si>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</si>
  <si>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</si>
  <si>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</si>
  <si>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</si>
  <si>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</si>
  <si>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</si>
  <si>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</si>
  <si>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</si>
  <si>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</si>
  <si>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</si>
  <si>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</si>
  <si>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</si>
  <si>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</si>
  <si>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</si>
  <si>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</si>
  <si>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</si>
  <si>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</si>
  <si>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</si>
  <si>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</si>
  <si>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</si>
  <si>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</si>
  <si>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</si>
  <si>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</si>
  <si>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</si>
  <si>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</si>
  <si>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</si>
  <si>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</si>
  <si>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</si>
  <si>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</si>
  <si>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</si>
  <si>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</si>
  <si>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</si>
  <si>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</si>
  <si>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</si>
  <si>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</si>
  <si>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</si>
  <si>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</si>
  <si>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</si>
  <si>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</si>
  <si>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</si>
  <si>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</si>
  <si>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</si>
  <si>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</si>
  <si>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</si>
  <si>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</si>
  <si>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</si>
  <si>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</si>
  <si>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</si>
  <si>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</si>
  <si>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</si>
  <si>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</si>
  <si>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</si>
  <si>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</si>
  <si>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</si>
  <si>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</si>
  <si>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</si>
  <si>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</si>
  <si>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</si>
  <si>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</si>
  <si>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</si>
  <si>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</si>
  <si>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</si>
  <si>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</si>
  <si>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</si>
  <si>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</si>
  <si>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</si>
  <si>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</si>
  <si>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</si>
  <si>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</si>
  <si>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</si>
  <si>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</si>
  <si>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</si>
  <si>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</si>
  <si>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</si>
  <si>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</si>
  <si>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</si>
  <si>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</si>
  <si>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</si>
  <si>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</si>
  <si>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</si>
  <si>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</si>
  <si>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</si>
  <si>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</si>
  <si>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</si>
  <si>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</si>
  <si>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</si>
  <si>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</si>
  <si>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</si>
  <si>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</si>
  <si>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</si>
  <si>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</si>
  <si>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</si>
  <si>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</si>
  <si>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</si>
  <si>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</si>
  <si>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</si>
  <si>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</si>
  <si>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</si>
  <si>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</si>
  <si>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</si>
  <si>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</si>
  <si>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</si>
  <si>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</si>
  <si>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</si>
  <si>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</si>
  <si>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</si>
  <si>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</si>
  <si>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</si>
  <si>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</si>
  <si>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</si>
  <si>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</si>
  <si>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</si>
  <si>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</si>
  <si>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</si>
  <si>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</si>
  <si>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</si>
  <si>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</si>
  <si>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</si>
  <si>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</si>
  <si>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</si>
  <si>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</si>
  <si>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</si>
  <si>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</si>
  <si>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</si>
  <si>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</si>
  <si>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</si>
  <si>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</si>
  <si>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</si>
  <si>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</si>
  <si>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</si>
  <si>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</si>
  <si>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</si>
  <si>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</si>
  <si>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</si>
  <si>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</si>
  <si>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</si>
  <si>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</si>
  <si>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</si>
  <si>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</si>
  <si>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</si>
  <si>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</si>
  <si>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</si>
  <si>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</si>
  <si>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</si>
  <si>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</si>
  <si>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</si>
  <si>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</si>
  <si>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</si>
  <si>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</si>
  <si>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</si>
  <si>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</si>
  <si>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</si>
  <si>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</si>
  <si>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</si>
  <si>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</si>
  <si>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</si>
  <si>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</si>
  <si>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</si>
  <si>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</si>
  <si>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</si>
  <si>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</si>
  <si>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</si>
  <si>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</si>
  <si>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</si>
  <si>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</si>
  <si>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</si>
  <si>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</si>
  <si>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</si>
  <si>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</si>
  <si>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</si>
  <si>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</si>
  <si>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</si>
  <si>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</si>
  <si>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</si>
  <si>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</si>
  <si>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</si>
  <si>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</si>
  <si>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</si>
  <si>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</si>
  <si>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</si>
  <si>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</si>
  <si>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</si>
  <si>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</si>
  <si>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</si>
  <si>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</si>
  <si>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</si>
  <si>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</si>
  <si>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</si>
  <si>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</si>
  <si>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</si>
  <si>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</si>
  <si>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</si>
  <si>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</si>
  <si>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</si>
  <si>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</si>
  <si>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</si>
  <si>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</si>
  <si>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</si>
  <si>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</si>
  <si>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</si>
  <si>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</si>
  <si>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</si>
  <si>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</si>
  <si>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</si>
  <si>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</si>
  <si>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</si>
  <si>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</si>
  <si>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</si>
  <si>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</si>
  <si>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</si>
  <si>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</si>
  <si>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</si>
  <si>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</si>
  <si>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</si>
  <si>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</si>
  <si>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</si>
  <si>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</si>
  <si>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</si>
  <si>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</si>
  <si>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</si>
  <si>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</si>
  <si>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</si>
  <si>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</si>
  <si>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</si>
  <si>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</si>
  <si>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</si>
  <si>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</si>
  <si>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</si>
  <si>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</si>
  <si>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</si>
  <si>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</si>
  <si>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</si>
  <si>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</si>
  <si>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</si>
  <si>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</si>
  <si>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</si>
  <si>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</si>
  <si>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</si>
  <si>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</si>
  <si>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</si>
  <si>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</si>
  <si>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</si>
  <si>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</si>
  <si>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</si>
  <si>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</si>
  <si>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</si>
  <si>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</si>
  <si>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</si>
  <si>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</si>
  <si>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</si>
  <si>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</si>
  <si>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</si>
  <si>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</si>
  <si>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</si>
  <si>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</si>
  <si>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</si>
  <si>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</si>
  <si>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</si>
  <si>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</si>
  <si>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</si>
  <si>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</si>
  <si>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</si>
  <si>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</si>
  <si>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</si>
  <si>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</si>
  <si>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</si>
  <si>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</si>
  <si>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</si>
  <si>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</si>
  <si>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</si>
  <si>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</si>
  <si>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</si>
  <si>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</si>
  <si>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</si>
  <si>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</si>
  <si>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</si>
  <si>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</si>
  <si>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</si>
  <si>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</si>
  <si>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</si>
  <si>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</si>
  <si>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</si>
  <si>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</si>
  <si>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</si>
  <si>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</si>
  <si>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</si>
  <si>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</si>
  <si>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</si>
  <si>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</si>
  <si>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</si>
  <si>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</si>
  <si>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</si>
  <si>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</si>
  <si>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</si>
  <si>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</si>
  <si>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</si>
  <si>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</si>
  <si>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</si>
  <si>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</si>
  <si>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</si>
  <si>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</si>
  <si>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</si>
  <si>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</si>
  <si>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</si>
  <si>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</si>
  <si>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</si>
  <si>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</si>
  <si>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</si>
  <si>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</si>
  <si>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</si>
  <si>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</si>
  <si>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</si>
  <si>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</si>
  <si>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</si>
  <si>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</si>
  <si>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</si>
  <si>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</si>
  <si>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</si>
  <si>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</si>
  <si>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</si>
  <si>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</si>
  <si>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</si>
  <si>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</si>
  <si>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</si>
  <si>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</si>
  <si>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</si>
  <si>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</si>
  <si>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</si>
  <si>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</si>
  <si>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</si>
  <si>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</si>
  <si>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</si>
  <si>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</si>
  <si>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</si>
  <si>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</si>
  <si>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</si>
  <si>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</si>
  <si>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</si>
  <si>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</si>
  <si>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</si>
  <si>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</si>
  <si>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</si>
  <si>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</si>
  <si>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</si>
  <si>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</si>
  <si>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</si>
  <si>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</si>
  <si>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</si>
  <si>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</si>
  <si>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</si>
  <si>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</si>
  <si>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</si>
  <si>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</si>
  <si>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</si>
  <si>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</si>
  <si>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</si>
  <si>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</si>
  <si>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</si>
  <si>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</si>
  <si>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</si>
  <si>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</si>
  <si>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</si>
  <si>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</si>
  <si>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</si>
  <si>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</si>
  <si>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</si>
  <si>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</si>
  <si>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</si>
  <si>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</si>
  <si>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</si>
  <si>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</si>
  <si>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</si>
  <si>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</si>
  <si>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</si>
  <si>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</si>
  <si>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</si>
  <si>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</si>
  <si>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</si>
  <si>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</si>
  <si>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</si>
  <si>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</si>
  <si>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</si>
  <si>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</si>
  <si>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</si>
  <si>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</si>
  <si>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</si>
  <si>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</si>
  <si>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</si>
  <si>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</si>
  <si>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</si>
  <si>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</si>
  <si>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</si>
  <si>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</si>
  <si>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</si>
  <si>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</si>
  <si>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</si>
  <si>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</si>
  <si>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</si>
  <si>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</si>
  <si>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</si>
  <si>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</si>
  <si>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</si>
  <si>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</si>
  <si>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</si>
  <si>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</si>
  <si>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</si>
  <si>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</si>
  <si>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</si>
  <si>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</si>
  <si>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</si>
  <si>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</si>
  <si>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</si>
  <si>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</si>
  <si>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</si>
  <si>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</si>
  <si>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</si>
  <si>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</si>
  <si>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</si>
  <si>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</si>
  <si>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</si>
  <si>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</si>
  <si>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</si>
  <si>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</si>
  <si>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</si>
  <si>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</si>
  <si>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</si>
  <si>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</si>
  <si>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</si>
  <si>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</si>
  <si>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</si>
  <si>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</si>
  <si>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</si>
  <si>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</si>
  <si>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</si>
  <si>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</si>
  <si>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</si>
  <si>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</si>
  <si>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</si>
  <si>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</si>
  <si>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</si>
  <si>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</si>
  <si>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</si>
  <si>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</si>
  <si>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</si>
  <si>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</si>
  <si>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</si>
  <si>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</si>
  <si>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</si>
  <si>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</si>
  <si>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</si>
  <si>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</si>
  <si>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</si>
  <si>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</si>
  <si>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</si>
  <si>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</si>
  <si>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</si>
  <si>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</si>
  <si>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</si>
  <si>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</si>
  <si>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</si>
  <si>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</si>
  <si>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</si>
  <si>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</si>
  <si>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</si>
  <si>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</si>
  <si>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</si>
  <si>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</si>
  <si>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</si>
  <si>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</si>
  <si>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</si>
  <si>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</si>
  <si>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</si>
  <si>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</si>
  <si>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</si>
  <si>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</si>
  <si>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</si>
  <si>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</si>
  <si>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</si>
  <si>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</si>
  <si>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</si>
  <si>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</si>
  <si>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</si>
  <si>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</si>
  <si>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</si>
  <si>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</si>
  <si>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</si>
  <si>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</si>
  <si>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</si>
  <si>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</si>
  <si>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</si>
  <si>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</si>
  <si>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</si>
  <si>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</si>
  <si>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</si>
  <si>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</si>
  <si>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</si>
  <si>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</si>
  <si>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</si>
  <si>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</si>
  <si>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</si>
  <si>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</si>
  <si>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</si>
  <si>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</si>
  <si>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</si>
  <si>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</si>
  <si>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</si>
  <si>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</si>
  <si>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</si>
  <si>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</si>
  <si>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</si>
  <si>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</si>
  <si>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</si>
  <si>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</si>
  <si>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</si>
  <si>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</si>
  <si>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</si>
  <si>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</si>
  <si>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</si>
  <si>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</si>
  <si>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</si>
  <si>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</si>
  <si>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</si>
  <si>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</si>
  <si>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</si>
  <si>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</si>
  <si>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</si>
  <si>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</si>
  <si>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</si>
  <si>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</si>
  <si>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</si>
  <si>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</si>
  <si>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</si>
  <si>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</si>
  <si>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</si>
  <si>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</si>
  <si>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</si>
  <si>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</si>
  <si>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</si>
  <si>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</si>
  <si>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</si>
  <si>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</si>
  <si>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</si>
  <si>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</si>
  <si>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</si>
  <si>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</si>
  <si>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</si>
  <si>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</si>
  <si>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</si>
  <si>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</si>
  <si>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</si>
  <si>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</si>
  <si>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</si>
  <si>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</si>
  <si>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</si>
  <si>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</si>
  <si>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</si>
  <si>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</si>
  <si>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</si>
  <si>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</si>
  <si>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</si>
  <si>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</si>
  <si>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</si>
  <si>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</si>
  <si>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</si>
  <si>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</si>
  <si>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</si>
  <si>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</si>
  <si>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</si>
  <si>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</si>
  <si>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</si>
  <si>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</si>
  <si>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</si>
  <si>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</si>
  <si>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</si>
  <si>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</si>
  <si>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</si>
  <si>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</si>
  <si>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</si>
  <si>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</si>
  <si>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</si>
  <si>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</si>
  <si>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</si>
  <si>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</si>
  <si>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</si>
  <si>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</si>
  <si>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</si>
  <si>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</si>
  <si>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</si>
  <si>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</si>
  <si>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</si>
  <si>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</si>
  <si>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</si>
  <si>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</si>
  <si>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</si>
  <si>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</si>
  <si>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</si>
  <si>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</si>
  <si>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</si>
  <si>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</si>
  <si>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</si>
  <si>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</si>
  <si>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</si>
  <si>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</si>
  <si>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</si>
  <si>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</si>
  <si>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</si>
  <si>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</si>
  <si>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</si>
  <si>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</si>
  <si>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</si>
  <si>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</si>
  <si>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</si>
  <si>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</si>
  <si>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</si>
  <si>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</si>
  <si>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</si>
  <si>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</si>
  <si>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</si>
  <si>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</si>
  <si>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</si>
  <si>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</si>
  <si>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</si>
  <si>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</si>
  <si>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</si>
  <si>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</si>
  <si>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</si>
  <si>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</si>
  <si>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</si>
  <si>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</si>
  <si>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</si>
  <si>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</si>
  <si>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</si>
  <si>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</si>
  <si>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</si>
  <si>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</si>
  <si>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</si>
  <si>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</si>
  <si>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</si>
  <si>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</si>
  <si>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</si>
  <si>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</si>
  <si>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</si>
  <si>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</si>
  <si>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</si>
  <si>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</si>
  <si>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</si>
  <si>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</si>
  <si>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</si>
  <si>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</si>
  <si>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</si>
  <si>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</si>
  <si>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</si>
  <si>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</si>
  <si>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</si>
  <si>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</si>
  <si>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</si>
  <si>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</si>
  <si>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</si>
  <si>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</si>
  <si>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</si>
  <si>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</si>
  <si>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</si>
  <si>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</si>
  <si>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</si>
  <si>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</si>
  <si>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</si>
  <si>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</si>
  <si>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</si>
  <si>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</si>
  <si>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</si>
  <si>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</si>
  <si>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</si>
  <si>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</si>
  <si>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</si>
  <si>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</si>
  <si>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</si>
  <si>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</si>
  <si>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</si>
  <si>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</si>
  <si>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</si>
  <si>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</si>
  <si>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</si>
  <si>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</si>
  <si>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</si>
  <si>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</si>
  <si>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</si>
  <si>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</si>
  <si>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</si>
  <si>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</si>
  <si>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</si>
  <si>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</si>
  <si>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</si>
  <si>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</si>
  <si>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</si>
  <si>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</si>
  <si>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</si>
  <si>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</si>
  <si>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</si>
  <si>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</si>
  <si>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</si>
  <si>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</si>
  <si>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</si>
  <si>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</si>
  <si>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</si>
  <si>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</si>
  <si>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</si>
  <si>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</si>
  <si>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</si>
  <si>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</si>
  <si>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</si>
  <si>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</si>
  <si>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</si>
  <si>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</si>
  <si>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</si>
  <si>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</si>
  <si>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</si>
  <si>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</si>
  <si>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</si>
  <si>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</si>
  <si>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</si>
  <si>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</si>
  <si>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</si>
  <si>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</si>
  <si>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</si>
  <si>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</si>
  <si>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</si>
  <si>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</si>
  <si>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</si>
  <si>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</si>
  <si>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</si>
  <si>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</si>
  <si>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</si>
  <si>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</si>
  <si>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</si>
  <si>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</si>
  <si>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</si>
  <si>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</si>
  <si>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</si>
  <si>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</si>
  <si>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</si>
  <si>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</si>
  <si>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</si>
  <si>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</si>
  <si>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</si>
  <si>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</si>
  <si>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</si>
  <si>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</si>
  <si>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</si>
  <si>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</si>
  <si>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</si>
  <si>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</si>
  <si>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</si>
  <si>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</si>
  <si>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</si>
  <si>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</si>
  <si>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</si>
  <si>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</si>
  <si>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</si>
  <si>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</si>
  <si>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</si>
  <si>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</si>
  <si>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</si>
  <si>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</si>
  <si>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</si>
  <si>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</si>
  <si>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</si>
  <si>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</si>
  <si>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</si>
  <si>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</si>
  <si>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</si>
  <si>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</si>
  <si>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</si>
  <si>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</si>
  <si>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</si>
  <si>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</si>
  <si>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</si>
  <si>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</si>
  <si>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</si>
  <si>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</si>
  <si>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</si>
  <si>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</si>
  <si>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</si>
  <si>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</si>
  <si>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</si>
  <si>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</si>
  <si>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</si>
  <si>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</si>
  <si>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</si>
  <si>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</si>
  <si>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</si>
  <si>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</si>
  <si>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</si>
  <si>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</si>
  <si>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</si>
  <si>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</si>
  <si>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</si>
  <si>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</si>
  <si>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</si>
  <si>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</si>
  <si>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</si>
  <si>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</si>
  <si>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</si>
  <si>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</si>
  <si>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</si>
  <si>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</si>
  <si>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</si>
  <si>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</si>
  <si>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</si>
  <si>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</si>
  <si>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</si>
  <si>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</si>
  <si>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</si>
  <si>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</si>
  <si>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</si>
  <si>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</si>
  <si>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</si>
  <si>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</si>
  <si>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</si>
  <si>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</si>
  <si>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</si>
  <si>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</si>
  <si>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</si>
  <si>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</si>
  <si>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</si>
  <si>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</si>
  <si>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</si>
  <si>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</si>
  <si>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</si>
  <si>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</si>
  <si>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</si>
  <si>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</si>
  <si>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</si>
  <si>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</si>
  <si>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</si>
  <si>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</si>
  <si>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</si>
  <si>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</si>
  <si>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</si>
  <si>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</si>
  <si>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</si>
  <si>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</si>
  <si>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</si>
  <si>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</si>
  <si>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</si>
  <si>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</si>
  <si>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</si>
  <si>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</si>
  <si>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</si>
  <si>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</si>
  <si>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</si>
  <si>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</si>
  <si>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</si>
  <si>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</si>
  <si>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</si>
  <si>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</si>
  <si>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</si>
  <si>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</si>
  <si>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</si>
  <si>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</si>
  <si>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</si>
  <si>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</si>
  <si>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</si>
  <si>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</si>
  <si>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</si>
  <si>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</si>
  <si>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</si>
  <si>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</si>
  <si>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</si>
  <si>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</si>
  <si>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</si>
  <si>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</si>
  <si>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</si>
  <si>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</si>
  <si>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</si>
  <si>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</si>
  <si>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</si>
  <si>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</si>
  <si>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</si>
  <si>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</si>
  <si>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</si>
  <si>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</si>
  <si>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</si>
  <si>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</si>
  <si>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</si>
  <si>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</si>
  <si>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</si>
  <si>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</si>
  <si>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</si>
  <si>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</si>
  <si>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</si>
  <si>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</si>
  <si>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</si>
  <si>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</si>
  <si>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</si>
  <si>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</si>
  <si>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</si>
  <si>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</si>
  <si>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</si>
  <si>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</si>
  <si>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</si>
  <si>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</si>
  <si>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</si>
  <si>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</si>
  <si>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</si>
  <si>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</si>
  <si>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</si>
  <si>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</si>
  <si>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</si>
  <si>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</si>
  <si>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</si>
  <si>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</si>
  <si>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</si>
  <si>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</si>
  <si>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</si>
  <si>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</si>
  <si>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</si>
  <si>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</si>
  <si>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</si>
  <si>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</si>
  <si>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</si>
  <si>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</si>
  <si>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</si>
  <si>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</si>
  <si>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</si>
  <si>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</si>
  <si>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</si>
  <si>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</si>
  <si>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</si>
  <si>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</si>
  <si>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</si>
  <si>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</si>
  <si>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</si>
  <si>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</si>
  <si>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</si>
  <si>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</si>
  <si>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</si>
  <si>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</si>
  <si>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</si>
  <si>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</si>
  <si>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</si>
  <si>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</si>
  <si>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</si>
  <si>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</si>
  <si>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</si>
  <si>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</si>
  <si>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</si>
  <si>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</si>
  <si>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</si>
  <si>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</si>
  <si>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</si>
  <si>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</si>
  <si>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</si>
  <si>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</si>
  <si>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</si>
  <si>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</si>
  <si>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</si>
  <si>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</si>
  <si>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</si>
  <si>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</si>
  <si>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</si>
  <si>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</si>
  <si>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</si>
  <si>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</si>
  <si>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</si>
  <si>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</si>
  <si>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</si>
  <si>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</si>
  <si>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</si>
  <si>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</si>
  <si>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</si>
  <si>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</si>
  <si>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</si>
  <si>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</si>
  <si>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</si>
  <si>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</si>
  <si>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</si>
  <si>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</si>
  <si>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</si>
  <si>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</si>
  <si>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</si>
  <si>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</si>
  <si>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</si>
  <si>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</si>
  <si>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</si>
  <si>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</si>
  <si>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</si>
  <si>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</si>
  <si>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</si>
  <si>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</si>
  <si>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</si>
  <si>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</si>
  <si>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</si>
  <si>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</si>
  <si>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</si>
  <si>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</si>
  <si>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</si>
  <si>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</si>
  <si>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</si>
  <si>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</si>
  <si>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</si>
  <si>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</si>
  <si>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</si>
  <si>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</si>
  <si>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</si>
  <si>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</si>
  <si>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</si>
  <si>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</si>
  <si>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</si>
  <si>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</si>
  <si>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</si>
  <si>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</si>
  <si>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</si>
  <si>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</si>
  <si>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</si>
  <si>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</si>
  <si>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</si>
  <si>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</si>
  <si>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</si>
  <si>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</si>
  <si>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</si>
  <si>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</si>
  <si>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</si>
  <si>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</si>
  <si>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</si>
  <si>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</si>
  <si>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</si>
  <si>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</si>
  <si>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</si>
  <si>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</si>
  <si>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</si>
  <si>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</si>
  <si>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</si>
  <si>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</si>
  <si>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</si>
  <si>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</si>
  <si>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</si>
  <si>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</si>
  <si>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</si>
  <si>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</si>
  <si>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</si>
  <si>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</si>
  <si>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</si>
  <si>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</si>
  <si>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</si>
  <si>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</si>
  <si>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</si>
  <si>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</si>
  <si>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</si>
  <si>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</si>
  <si>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</si>
  <si>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</si>
  <si>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</si>
  <si>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</si>
  <si>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</si>
  <si>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</si>
  <si>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</si>
  <si>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</si>
  <si>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</si>
  <si>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</si>
  <si>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</si>
  <si>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</si>
  <si>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</si>
  <si>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</si>
  <si>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</si>
  <si>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</si>
  <si>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</si>
  <si>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</si>
  <si>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</si>
  <si>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</si>
  <si>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</si>
  <si>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</si>
  <si>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</si>
  <si>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</si>
  <si>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</si>
  <si>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</si>
  <si>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</si>
  <si>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</si>
  <si>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</si>
  <si>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</si>
  <si>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</si>
  <si>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</si>
  <si>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</si>
  <si>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</si>
  <si>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</si>
  <si>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</si>
  <si>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</si>
  <si>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</si>
  <si>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</si>
  <si>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</si>
  <si>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</si>
  <si>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</si>
  <si>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</si>
  <si>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</si>
  <si>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</si>
  <si>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</si>
  <si>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</si>
  <si>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</si>
  <si>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</si>
  <si>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</si>
  <si>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</si>
  <si>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</si>
  <si>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</si>
  <si>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</si>
  <si>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</si>
  <si>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</si>
  <si>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</si>
  <si>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</si>
  <si>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</si>
  <si>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</si>
  <si>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</si>
  <si>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</si>
  <si>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</si>
  <si>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</si>
  <si>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</si>
  <si>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</si>
  <si>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</si>
  <si>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</si>
  <si>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</si>
  <si>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</si>
  <si>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</si>
  <si>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</si>
  <si>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</si>
  <si>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</si>
  <si>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</si>
  <si>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</si>
  <si>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</si>
  <si>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</si>
  <si>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</si>
  <si>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</si>
  <si>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</si>
  <si>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</si>
  <si>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</si>
  <si>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</si>
  <si>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</si>
  <si>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</si>
  <si>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</si>
  <si>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</si>
  <si>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</si>
  <si>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</si>
  <si>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</si>
  <si>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</si>
  <si>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</si>
  <si>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</si>
  <si>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</si>
  <si>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</si>
  <si>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</si>
  <si>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</si>
  <si>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</si>
  <si>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</si>
  <si>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</si>
  <si>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</si>
  <si>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</si>
  <si>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</si>
  <si>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</si>
  <si>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</si>
  <si>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</si>
  <si>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</si>
  <si>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</si>
  <si>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</si>
  <si>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</si>
  <si>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</si>
  <si>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</si>
  <si>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</si>
  <si>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</si>
  <si>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</si>
  <si>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</si>
  <si>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</si>
  <si>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</si>
  <si>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</si>
  <si>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</si>
  <si>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</si>
  <si>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</si>
  <si>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</si>
  <si>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</si>
  <si>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</si>
  <si>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</si>
  <si>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</si>
  <si>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</si>
  <si>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</si>
  <si>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</si>
  <si>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</si>
  <si>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</si>
  <si>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</si>
  <si>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</si>
  <si>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</si>
  <si>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</si>
  <si>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</si>
  <si>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</si>
  <si>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</si>
  <si>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</si>
  <si>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</si>
  <si>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</si>
  <si>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</si>
  <si>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</si>
  <si>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</si>
  <si>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</si>
  <si>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</si>
  <si>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</si>
  <si>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</si>
  <si>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</si>
  <si>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</si>
  <si>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</si>
  <si>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</si>
  <si>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</si>
  <si>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</si>
  <si>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</si>
  <si>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</si>
  <si>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</si>
  <si>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</si>
  <si>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</si>
  <si>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</si>
  <si>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</si>
  <si>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</si>
  <si>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</si>
  <si>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</si>
  <si>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</si>
  <si>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</si>
  <si>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</si>
  <si>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</si>
  <si>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</si>
  <si>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</si>
  <si>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</si>
  <si>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</si>
  <si>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</si>
  <si>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</si>
  <si>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</si>
  <si>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</si>
  <si>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</si>
  <si>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</si>
  <si>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</si>
  <si>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</si>
  <si>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</si>
  <si>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</si>
  <si>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</si>
  <si>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</si>
  <si>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</si>
  <si>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</si>
  <si>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</si>
  <si>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</si>
  <si>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</si>
  <si>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</si>
  <si>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</si>
  <si>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</si>
  <si>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</si>
  <si>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</si>
  <si>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</si>
  <si>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</si>
  <si>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</si>
  <si>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</si>
  <si>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</si>
  <si>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</si>
  <si>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</si>
  <si>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</si>
  <si>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</si>
  <si>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</si>
  <si>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</si>
  <si>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</si>
  <si>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</si>
  <si>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</si>
  <si>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</si>
  <si>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</si>
  <si>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</si>
  <si>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</si>
  <si>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</si>
  <si>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</si>
  <si>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</si>
  <si>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</si>
  <si>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</si>
  <si>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</si>
  <si>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</si>
  <si>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</si>
  <si>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</si>
  <si>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</si>
  <si>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</si>
  <si>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</si>
  <si>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</si>
  <si>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</si>
  <si>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</si>
  <si>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</si>
  <si>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</si>
  <si>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</si>
  <si>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</si>
  <si>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</si>
  <si>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</si>
  <si>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</si>
  <si>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</si>
  <si>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</si>
  <si>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</si>
  <si>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</si>
  <si>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</si>
  <si>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</si>
  <si>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</si>
  <si>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</si>
  <si>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</si>
  <si>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</si>
  <si>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</si>
  <si>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</si>
  <si>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</si>
  <si>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</si>
  <si>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</si>
  <si>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</si>
  <si>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</si>
  <si>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</si>
  <si>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</si>
  <si>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</si>
  <si>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</si>
  <si>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</si>
  <si>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</si>
  <si>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</si>
  <si>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</si>
  <si>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</si>
  <si>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</si>
  <si>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</si>
  <si>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</si>
  <si>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</si>
  <si>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</si>
  <si>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</si>
  <si>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</si>
  <si>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</si>
  <si>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</si>
  <si>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</si>
  <si>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</si>
  <si>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</si>
  <si>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</si>
  <si>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</si>
  <si>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</si>
  <si>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</si>
  <si>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</si>
  <si>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</si>
  <si>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</si>
  <si>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</si>
  <si>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</si>
  <si>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</si>
  <si>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</si>
  <si>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</si>
  <si>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</si>
  <si>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</si>
  <si>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</si>
  <si>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</si>
  <si>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</si>
  <si>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</si>
  <si>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</si>
  <si>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</si>
  <si>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</si>
  <si>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</si>
  <si>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</si>
  <si>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</si>
  <si>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</si>
  <si>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</si>
  <si>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</si>
  <si>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</si>
  <si>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</si>
  <si>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</si>
  <si>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</si>
  <si>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</si>
  <si>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</si>
  <si>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</si>
  <si>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</si>
  <si>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</si>
  <si>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</si>
  <si>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</si>
  <si>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</si>
  <si>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</si>
  <si>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</si>
  <si>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</si>
  <si>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</si>
  <si>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</si>
  <si>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</si>
  <si>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</si>
  <si>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</si>
  <si>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</si>
  <si>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</si>
  <si>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</si>
  <si>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</si>
  <si>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</si>
  <si>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</si>
  <si>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</si>
  <si>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</si>
  <si>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</si>
  <si>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</si>
  <si>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</si>
  <si>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</si>
  <si>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</si>
  <si>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</si>
  <si>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</si>
  <si>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</si>
  <si>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</si>
  <si>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</si>
  <si>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</si>
  <si>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</si>
  <si>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</si>
  <si>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</si>
  <si>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</si>
  <si>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</si>
  <si>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</si>
  <si>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</si>
  <si>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</si>
  <si>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</si>
  <si>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</si>
  <si>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</si>
  <si>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</si>
  <si>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</si>
  <si>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</si>
  <si>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</si>
  <si>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</si>
  <si>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</si>
  <si>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</si>
  <si>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</si>
  <si>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</si>
  <si>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</si>
  <si>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</si>
  <si>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</si>
  <si>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</si>
  <si>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</si>
  <si>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</si>
  <si>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</si>
  <si>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</si>
  <si>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</si>
  <si>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</si>
  <si>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</si>
  <si>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</si>
  <si>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</si>
  <si>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</si>
  <si>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</si>
  <si>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</si>
  <si>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</si>
  <si>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</si>
  <si>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</si>
  <si>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</si>
  <si>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</si>
  <si>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</si>
  <si>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</si>
  <si>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</si>
  <si>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</si>
  <si>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</si>
  <si>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</si>
  <si>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</si>
  <si>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</si>
  <si>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</si>
  <si>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</si>
  <si>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</si>
  <si>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</si>
  <si>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</si>
  <si>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</si>
  <si>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</si>
  <si>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</si>
  <si>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</si>
  <si>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</si>
  <si>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</si>
  <si>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</si>
  <si>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</si>
  <si>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</si>
  <si>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</si>
  <si>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</si>
  <si>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</si>
  <si>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</si>
  <si>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</si>
  <si>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</si>
  <si>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</si>
  <si>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</si>
  <si>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</si>
  <si>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</si>
  <si>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</si>
  <si>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</si>
  <si>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</si>
  <si>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</si>
  <si>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</si>
  <si>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</si>
  <si>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</si>
  <si>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</si>
  <si>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</si>
  <si>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</si>
  <si>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</si>
  <si>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</si>
  <si>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</si>
  <si>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</si>
  <si>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</si>
  <si>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</si>
  <si>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</si>
  <si>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</si>
  <si>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</si>
  <si>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</si>
  <si>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</si>
  <si>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</si>
  <si>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</si>
  <si>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</si>
  <si>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</si>
  <si>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</si>
  <si>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</si>
  <si>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</si>
  <si>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</si>
  <si>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</si>
  <si>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</si>
  <si>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</si>
  <si>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</si>
  <si>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</si>
  <si>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</si>
  <si>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</si>
  <si>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</si>
  <si>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</si>
  <si>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</si>
  <si>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</si>
  <si>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</si>
  <si>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</si>
  <si>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</si>
  <si>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</si>
  <si>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</si>
  <si>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</si>
  <si>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</si>
  <si>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</si>
  <si>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</si>
  <si>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</si>
  <si>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</si>
  <si>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</si>
  <si>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</si>
  <si>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</si>
  <si>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</si>
  <si>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</si>
  <si>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</si>
  <si>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</si>
  <si>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</si>
  <si>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</si>
  <si>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</si>
  <si>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</si>
  <si>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</si>
  <si>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</si>
  <si>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</si>
  <si>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</si>
  <si>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</si>
  <si>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</si>
  <si>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</si>
  <si>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</si>
  <si>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</si>
  <si>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</si>
  <si>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</si>
  <si>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</si>
  <si>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</si>
  <si>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</si>
  <si>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</si>
  <si>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</si>
  <si>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</si>
  <si>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</si>
  <si>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</si>
  <si>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</si>
  <si>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</si>
  <si>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</si>
  <si>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</si>
  <si>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</si>
  <si>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</si>
  <si>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</si>
  <si>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</si>
  <si>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</si>
  <si>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</si>
  <si>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</si>
  <si>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</si>
  <si>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</si>
  <si>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</si>
  <si>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</si>
  <si>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</si>
  <si>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</si>
  <si>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</si>
  <si>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</si>
  <si>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</si>
  <si>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</si>
  <si>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</si>
  <si>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</si>
  <si>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</si>
  <si>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</si>
  <si>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</si>
  <si>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</si>
  <si>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</si>
  <si>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</si>
  <si>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</si>
  <si>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</si>
  <si>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</si>
  <si>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</si>
  <si>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</si>
  <si>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</si>
  <si>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</si>
  <si>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</si>
  <si>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</si>
  <si>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</si>
  <si>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</si>
  <si>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</si>
  <si>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</si>
  <si>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</si>
  <si>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</si>
  <si>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</si>
  <si>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</si>
  <si>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</si>
  <si>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</si>
  <si>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</si>
  <si>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</si>
  <si>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</si>
  <si>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</si>
  <si>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</si>
  <si>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</si>
  <si>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</si>
  <si>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</si>
  <si>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</si>
  <si>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</si>
  <si>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</si>
  <si>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</si>
  <si>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</si>
  <si>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</si>
  <si>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</si>
  <si>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</si>
  <si>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</si>
  <si>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</si>
  <si>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</si>
  <si>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</si>
  <si>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</si>
  <si>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</si>
  <si>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</si>
  <si>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</si>
  <si>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</si>
  <si>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</si>
  <si>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</si>
  <si>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</si>
  <si>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</si>
  <si>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</si>
  <si>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</si>
  <si>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</si>
  <si>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</si>
  <si>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</si>
  <si>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</si>
  <si>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</si>
  <si>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</si>
  <si>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</si>
  <si>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</si>
  <si>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</si>
  <si>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</si>
  <si>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</si>
  <si>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</si>
  <si>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</si>
  <si>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</si>
  <si>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</si>
  <si>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</si>
  <si>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</si>
  <si>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</si>
  <si>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</si>
  <si>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</si>
  <si>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</si>
  <si>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</si>
  <si>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</si>
  <si>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</si>
  <si>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</si>
  <si>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</si>
  <si>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</si>
  <si>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</si>
  <si>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</si>
  <si>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</si>
  <si>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</si>
  <si>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</si>
  <si>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</si>
  <si>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</si>
  <si>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</si>
  <si>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</si>
  <si>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</si>
  <si>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</si>
  <si>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</si>
  <si>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</si>
  <si>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</si>
  <si>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</si>
  <si>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</si>
  <si>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</si>
  <si>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</si>
  <si>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</si>
  <si>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</si>
  <si>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</si>
  <si>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</si>
  <si>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</si>
  <si>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</si>
  <si>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</si>
  <si>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</si>
  <si>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</si>
  <si>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</si>
  <si>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</si>
  <si>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</si>
  <si>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</si>
  <si>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</si>
  <si>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</si>
  <si>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</si>
  <si>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</si>
  <si>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</si>
  <si>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</si>
  <si>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</si>
  <si>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</si>
  <si>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</si>
  <si>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</si>
  <si>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</si>
  <si>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</si>
  <si>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</si>
  <si>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</si>
  <si>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</si>
  <si>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</si>
  <si>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</si>
  <si>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</si>
  <si>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</si>
  <si>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</si>
  <si>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</si>
  <si>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</si>
  <si>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</si>
  <si>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</si>
  <si>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</si>
  <si>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</si>
  <si>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</si>
  <si>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</si>
  <si>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</si>
  <si>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</si>
  <si>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</si>
  <si>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</si>
  <si>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</si>
  <si>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</si>
  <si>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</si>
  <si>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</si>
  <si>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</si>
  <si>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</si>
  <si>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</si>
  <si>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</si>
  <si>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</si>
  <si>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</si>
  <si>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</si>
  <si>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</si>
  <si>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</si>
  <si>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</si>
  <si>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</si>
  <si>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</si>
  <si>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</si>
  <si>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</si>
  <si>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</si>
  <si>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</si>
  <si>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</si>
  <si>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</si>
  <si>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</si>
  <si>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</si>
  <si>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</si>
  <si>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</si>
  <si>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</si>
  <si>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</si>
  <si>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</si>
  <si>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</si>
  <si>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</si>
  <si>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</si>
  <si>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</si>
  <si>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</si>
  <si>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</si>
  <si>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</si>
  <si>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</si>
  <si>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</si>
  <si>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</si>
  <si>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</si>
  <si>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</si>
  <si>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</si>
  <si>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</si>
  <si>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</si>
  <si>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</si>
  <si>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</si>
  <si>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</si>
  <si>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</si>
  <si>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</si>
  <si>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</si>
  <si>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</si>
  <si>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</si>
  <si>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</si>
  <si>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</si>
  <si>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</si>
  <si>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</si>
  <si>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</si>
  <si>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</si>
  <si>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</si>
  <si>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</si>
  <si>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</si>
  <si>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</si>
  <si>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</si>
  <si>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</si>
  <si>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</si>
  <si>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</si>
  <si>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</si>
  <si>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</si>
  <si>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</si>
  <si>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</si>
  <si>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</si>
  <si>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</si>
  <si>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</si>
  <si>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</si>
  <si>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</si>
  <si>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</si>
  <si>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</si>
  <si>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</si>
  <si>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</si>
  <si>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</si>
  <si>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</si>
  <si>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</si>
  <si>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</si>
  <si>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</si>
  <si>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</si>
  <si>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</si>
  <si>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</si>
  <si>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</si>
  <si>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</si>
  <si>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</si>
  <si>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</si>
  <si>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</si>
  <si>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</si>
  <si>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</si>
  <si>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</si>
  <si>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</si>
  <si>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</si>
  <si>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</si>
  <si>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</si>
  <si>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</si>
  <si>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</si>
  <si>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</si>
  <si>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</si>
  <si>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</si>
  <si>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</si>
  <si>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</si>
  <si>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</si>
  <si>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</si>
  <si>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</si>
  <si>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</si>
  <si>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</si>
  <si>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</si>
  <si>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</si>
  <si>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</si>
  <si>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</si>
  <si>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</si>
  <si>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</si>
  <si>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</si>
  <si>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</si>
  <si>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</si>
  <si>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</si>
  <si>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</si>
  <si>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</si>
  <si>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</si>
  <si>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</si>
  <si>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</si>
  <si>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</si>
  <si>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</si>
  <si>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</si>
  <si>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</si>
  <si>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</si>
  <si>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</si>
  <si>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</si>
  <si>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</si>
  <si>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</si>
  <si>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</si>
  <si>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</si>
  <si>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</si>
  <si>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</si>
  <si>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</si>
  <si>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</si>
  <si>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</si>
  <si>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</si>
  <si>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</si>
  <si>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</si>
  <si>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</si>
  <si>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</si>
  <si>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</si>
  <si>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</si>
  <si>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</si>
  <si>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</si>
  <si>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</si>
  <si>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</si>
  <si>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</si>
  <si>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</si>
  <si>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</si>
  <si>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</si>
  <si>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</si>
  <si>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</si>
  <si>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</si>
  <si>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</si>
  <si>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</si>
  <si>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</si>
  <si>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</si>
  <si>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</si>
  <si>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</si>
  <si>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</si>
  <si>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</si>
  <si>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</si>
  <si>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</si>
  <si>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</si>
  <si>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</si>
  <si>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</si>
  <si>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</si>
  <si>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</si>
  <si>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</si>
  <si>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</si>
  <si>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</si>
  <si>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</si>
  <si>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</si>
  <si>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</si>
  <si>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</si>
  <si>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</si>
  <si>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</si>
  <si>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</si>
  <si>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</si>
  <si>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</si>
  <si>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</si>
  <si>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</si>
  <si>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</si>
  <si>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</si>
  <si>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</si>
  <si>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</si>
  <si>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</si>
  <si>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</si>
  <si>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</si>
  <si>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</si>
  <si>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</si>
  <si>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</si>
  <si>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</si>
  <si>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</si>
  <si>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</si>
  <si>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</si>
  <si>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</si>
  <si>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</si>
  <si>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</si>
  <si>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</si>
  <si>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</si>
  <si>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</si>
  <si>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</si>
  <si>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</si>
  <si>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</si>
  <si>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</si>
  <si>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</si>
  <si>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</si>
  <si>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</si>
  <si>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</si>
  <si>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</si>
  <si>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</si>
  <si>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</si>
  <si>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</si>
  <si>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</si>
  <si>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</si>
  <si>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</si>
  <si>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</si>
  <si>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</si>
  <si>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</si>
  <si>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</si>
  <si>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</si>
  <si>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</si>
  <si>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</si>
  <si>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</si>
  <si>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</si>
  <si>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</si>
  <si>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</si>
  <si>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</si>
  <si>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</si>
  <si>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</si>
  <si>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</si>
  <si>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</si>
  <si>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</si>
  <si>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</si>
  <si>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</si>
  <si>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</si>
  <si>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</si>
  <si>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</si>
  <si>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</si>
  <si>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</si>
  <si>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</si>
  <si>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</si>
  <si>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</si>
  <si>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</si>
  <si>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</si>
  <si>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</si>
  <si>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</si>
  <si>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</si>
  <si>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</si>
  <si>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</si>
  <si>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</si>
  <si>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</si>
  <si>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</si>
  <si>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</si>
  <si>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</si>
  <si>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</si>
  <si>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</si>
  <si>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</si>
  <si>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</si>
  <si>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</si>
  <si>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</si>
  <si>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</si>
  <si>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</si>
  <si>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</si>
  <si>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</si>
  <si>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</si>
  <si>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</si>
  <si>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</si>
  <si>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</si>
  <si>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</si>
  <si>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</si>
  <si>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</si>
  <si>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</si>
  <si>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</si>
  <si>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</si>
  <si>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</si>
  <si>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</si>
  <si>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</si>
  <si>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</si>
  <si>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</si>
  <si>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</si>
  <si>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</si>
  <si>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</si>
  <si>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</si>
  <si>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</si>
  <si>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</si>
  <si>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</si>
  <si>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</si>
  <si>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</si>
  <si>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</si>
  <si>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</si>
  <si>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</si>
  <si>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</si>
  <si>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</si>
  <si>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</si>
  <si>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</si>
  <si>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</si>
  <si>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</si>
  <si>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</si>
  <si>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</si>
  <si>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</si>
  <si>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</si>
  <si>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</si>
  <si>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</si>
  <si>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</si>
  <si>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</si>
  <si>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</si>
  <si>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</si>
  <si>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</si>
  <si>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</si>
  <si>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</si>
  <si>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</si>
  <si>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</si>
  <si>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</si>
  <si>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</si>
  <si>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</si>
  <si>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</si>
  <si>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</si>
  <si>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</si>
  <si>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</si>
  <si>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</si>
  <si>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</si>
  <si>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</si>
  <si>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</si>
  <si>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</si>
  <si>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</si>
  <si>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</si>
  <si>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</si>
  <si>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</si>
  <si>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</si>
  <si>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</si>
  <si>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</si>
  <si>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</si>
  <si>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</si>
  <si>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</si>
  <si>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</si>
  <si>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</si>
  <si>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</si>
  <si>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</si>
  <si>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</si>
  <si>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</si>
  <si>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</si>
  <si>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</si>
  <si>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</si>
  <si>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</si>
  <si>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</si>
  <si>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</si>
  <si>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</si>
  <si>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</si>
  <si>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</si>
  <si>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</si>
  <si>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</si>
  <si>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</si>
  <si>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</si>
  <si>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</si>
  <si>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</si>
  <si>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</si>
  <si>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</si>
  <si>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</si>
  <si>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</si>
  <si>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</si>
  <si>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</si>
  <si>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</si>
  <si>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</si>
  <si>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</si>
  <si>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</si>
  <si>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</si>
  <si>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</si>
  <si>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</si>
  <si>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</si>
  <si>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</si>
  <si>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</si>
  <si>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</si>
  <si>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</si>
  <si>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</si>
  <si>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</si>
  <si>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</si>
  <si>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</si>
  <si>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</si>
  <si>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</si>
  <si>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</si>
  <si>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</si>
  <si>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</si>
  <si>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</si>
  <si>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</si>
  <si>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</si>
  <si>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</si>
  <si>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</si>
  <si>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</si>
  <si>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</si>
  <si>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</si>
  <si>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</si>
  <si>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</si>
  <si>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</si>
  <si>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</si>
  <si>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</si>
  <si>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</si>
  <si>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</si>
  <si>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</si>
  <si>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</si>
  <si>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</si>
  <si>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</si>
  <si>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</si>
  <si>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</si>
  <si>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</si>
  <si>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</si>
  <si>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</si>
  <si>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</si>
  <si>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</si>
  <si>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</si>
  <si>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</si>
  <si>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</si>
  <si>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</si>
  <si>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</si>
  <si>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</si>
  <si>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</si>
  <si>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</si>
  <si>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</si>
  <si>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</si>
  <si>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</si>
  <si>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</si>
  <si>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</si>
  <si>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</si>
  <si>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</si>
  <si>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</si>
  <si>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</si>
  <si>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</si>
  <si>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</si>
  <si>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</si>
  <si>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</si>
  <si>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</si>
  <si>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</si>
  <si>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</si>
  <si>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</si>
  <si>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</si>
  <si>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</si>
  <si>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</si>
  <si>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</si>
  <si>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</si>
  <si>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</si>
  <si>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</si>
  <si>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</si>
  <si>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</si>
  <si>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</si>
  <si>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</si>
  <si>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</si>
  <si>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</si>
  <si>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</si>
  <si>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</si>
  <si>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</si>
  <si>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</si>
  <si>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</si>
  <si>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</si>
  <si>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</si>
  <si>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</si>
  <si>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</si>
  <si>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</si>
  <si>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</si>
  <si>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</si>
  <si>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</si>
  <si>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</si>
  <si>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</si>
  <si>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</si>
  <si>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</si>
  <si>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</si>
  <si>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</si>
  <si>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</si>
  <si>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</si>
  <si>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</si>
  <si>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</si>
  <si>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</si>
  <si>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</si>
  <si>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</si>
  <si>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</si>
  <si>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</si>
  <si>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</si>
  <si>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</si>
  <si>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</si>
  <si>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</si>
  <si>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</si>
  <si>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</si>
  <si>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</si>
  <si>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</si>
  <si>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</si>
  <si>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</si>
  <si>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</si>
  <si>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</si>
  <si>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</si>
  <si>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</si>
  <si>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</si>
  <si>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</si>
  <si>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</si>
  <si>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</si>
  <si>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</si>
  <si>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</si>
  <si>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</si>
  <si>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</si>
  <si>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</si>
  <si>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</si>
  <si>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</si>
  <si>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</si>
  <si>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</si>
  <si>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</si>
  <si>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</si>
  <si>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</si>
  <si>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</si>
  <si>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</si>
  <si>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</si>
  <si>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</si>
  <si>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</si>
  <si>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</si>
  <si>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</si>
  <si>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</si>
  <si>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</si>
  <si>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</si>
  <si>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</si>
  <si>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</si>
  <si>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</si>
  <si>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</si>
  <si>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</si>
  <si>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</si>
  <si>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</si>
  <si>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</si>
  <si>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</si>
  <si>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</si>
  <si>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</si>
  <si>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</si>
  <si>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</si>
  <si>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</si>
  <si>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</si>
  <si>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</si>
  <si>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</si>
  <si>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</si>
  <si>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</si>
  <si>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</si>
  <si>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</si>
  <si>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</si>
  <si>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</si>
  <si>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</si>
  <si>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</si>
  <si>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</si>
  <si>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</si>
  <si>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</si>
  <si>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</si>
  <si>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</si>
  <si>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</si>
  <si>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</si>
  <si>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</si>
  <si>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</si>
  <si>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</si>
  <si>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</si>
  <si>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</si>
  <si>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</si>
  <si>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</si>
  <si>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</si>
  <si>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</si>
  <si>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</si>
  <si>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</si>
  <si>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</si>
  <si>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</si>
  <si>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</si>
  <si>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</si>
  <si>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</si>
  <si>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</si>
  <si>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</si>
  <si>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</si>
  <si>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</si>
  <si>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</si>
  <si>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</si>
  <si>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</si>
  <si>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</si>
  <si>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</si>
  <si>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</si>
  <si>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</si>
  <si>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</si>
  <si>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</si>
  <si>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</si>
  <si>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</si>
  <si>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</si>
  <si>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</si>
  <si>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</si>
  <si>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</si>
  <si>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</si>
  <si>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</si>
  <si>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</si>
  <si>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</si>
  <si>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</si>
  <si>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</si>
  <si>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</si>
  <si>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</si>
  <si>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</si>
  <si>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</si>
  <si>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</si>
  <si>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</si>
  <si>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</si>
  <si>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</si>
  <si>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</si>
  <si>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</si>
  <si>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</si>
  <si>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</si>
  <si>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</si>
  <si>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</si>
  <si>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</si>
  <si>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</si>
  <si>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</si>
  <si>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</si>
  <si>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</si>
  <si>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</si>
  <si>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</si>
  <si>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</si>
  <si>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</si>
  <si>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</si>
  <si>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</si>
  <si>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</si>
  <si>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</si>
  <si>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</si>
  <si>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</si>
  <si>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</si>
  <si>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</si>
  <si>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</si>
  <si>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</si>
  <si>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</si>
  <si>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</si>
  <si>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</si>
  <si>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</si>
  <si>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</si>
  <si>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</si>
  <si>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</si>
  <si>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</si>
  <si>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</si>
  <si>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</si>
  <si>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</si>
  <si>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</si>
  <si>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</si>
  <si>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</si>
  <si>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</si>
  <si>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</si>
  <si>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</si>
  <si>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</si>
  <si>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</si>
  <si>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</si>
  <si>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</si>
  <si>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</si>
  <si>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</si>
  <si>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</si>
  <si>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</si>
  <si>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</si>
  <si>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</si>
  <si>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</si>
  <si>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</si>
  <si>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</si>
  <si>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</si>
  <si>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</si>
  <si>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</si>
  <si>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</si>
  <si>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</si>
  <si>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</si>
  <si>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</si>
  <si>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</si>
  <si>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</si>
  <si>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</si>
  <si>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</si>
  <si>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</si>
  <si>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</si>
  <si>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</si>
  <si>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</si>
  <si>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</si>
  <si>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</si>
  <si>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</si>
  <si>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</si>
  <si>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</si>
  <si>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</si>
  <si>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</si>
  <si>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</si>
  <si>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</si>
  <si>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</si>
  <si>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</si>
  <si>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</si>
  <si>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</si>
  <si>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</si>
  <si>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</si>
  <si>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</si>
  <si>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</si>
  <si>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</si>
  <si>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</si>
  <si>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</si>
  <si>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</si>
  <si>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</si>
  <si>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</si>
  <si>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</si>
  <si>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</si>
  <si>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</si>
  <si>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</si>
  <si>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</si>
  <si>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</si>
  <si>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</si>
  <si>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</si>
  <si>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</si>
  <si>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</si>
  <si>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</si>
  <si>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</si>
  <si>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</si>
  <si>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</si>
  <si>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</si>
  <si>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</si>
  <si>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</si>
  <si>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</si>
  <si>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</si>
  <si>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</si>
  <si>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</si>
  <si>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</si>
  <si>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</si>
  <si>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</si>
  <si>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</si>
  <si>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</si>
  <si>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</si>
  <si>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</si>
  <si>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</si>
  <si>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</si>
  <si>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</si>
  <si>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</si>
  <si>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</si>
  <si>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</si>
  <si>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</si>
  <si>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</si>
  <si>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</si>
  <si>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</si>
  <si>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</si>
  <si>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</si>
  <si>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</si>
  <si>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</si>
  <si>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</si>
  <si>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</si>
  <si>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</si>
  <si>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</si>
  <si>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</si>
  <si>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</si>
  <si>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</si>
  <si>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</si>
  <si>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</si>
  <si>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</si>
  <si>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</si>
  <si>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</si>
  <si>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</si>
  <si>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</si>
  <si>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</si>
  <si>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</si>
  <si>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</si>
  <si>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</si>
  <si>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</si>
  <si>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</si>
  <si>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</si>
  <si>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</si>
  <si>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</si>
  <si>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</si>
  <si>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</si>
  <si>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</si>
  <si>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</si>
  <si>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</si>
  <si>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</si>
  <si>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</si>
  <si>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</si>
  <si>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</si>
  <si>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</si>
  <si>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</si>
  <si>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</si>
  <si>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</si>
  <si>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</si>
  <si>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</si>
  <si>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</si>
  <si>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</si>
  <si>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</si>
  <si>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</si>
  <si>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</si>
  <si>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</si>
  <si>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</si>
  <si>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</si>
  <si>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</si>
  <si>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</si>
  <si>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</si>
  <si>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</si>
  <si>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</si>
  <si>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</si>
  <si>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</si>
  <si>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</si>
  <si>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</si>
  <si>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</si>
  <si>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</si>
  <si>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</si>
  <si>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</si>
  <si>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</si>
  <si>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</si>
  <si>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</si>
  <si>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</si>
  <si>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</si>
  <si>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</si>
  <si>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</si>
  <si>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</si>
  <si>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</si>
  <si>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</si>
  <si>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</si>
  <si>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</si>
  <si>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</si>
  <si>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</si>
  <si>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</si>
  <si>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</si>
  <si>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</si>
  <si>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</si>
  <si>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</si>
  <si>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</si>
  <si>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</si>
  <si>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</si>
  <si>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</si>
  <si>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</si>
  <si>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</si>
  <si>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</si>
  <si>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</si>
  <si>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</si>
  <si>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</si>
  <si>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</si>
  <si>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</si>
  <si>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</si>
  <si>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</si>
  <si>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</si>
  <si>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</si>
  <si>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</si>
  <si>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</si>
  <si>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</si>
  <si>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</si>
  <si>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</si>
  <si>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</si>
  <si>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</si>
  <si>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</si>
  <si>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</si>
  <si>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</si>
  <si>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</si>
  <si>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</si>
  <si>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</si>
  <si>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</si>
  <si>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</si>
  <si>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</si>
  <si>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</si>
  <si>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</si>
  <si>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</si>
  <si>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</si>
  <si>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</si>
  <si>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</si>
  <si>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</si>
  <si>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</si>
  <si>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</si>
  <si>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</si>
  <si>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</si>
  <si>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</si>
  <si>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</si>
  <si>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</si>
  <si>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</si>
  <si>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</si>
  <si>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</si>
  <si>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</si>
  <si>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</si>
  <si>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</si>
  <si>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</si>
  <si>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</si>
  <si>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</si>
  <si>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</si>
  <si>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</si>
  <si>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</si>
  <si>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</si>
  <si>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</si>
  <si>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</si>
  <si>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</si>
  <si>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</si>
  <si>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</si>
  <si>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</si>
  <si>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</si>
  <si>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</si>
  <si>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</si>
  <si>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</si>
  <si>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</si>
  <si>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</si>
  <si>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</si>
  <si>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</si>
  <si>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</si>
  <si>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</si>
  <si>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</si>
  <si>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</si>
  <si>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</si>
  <si>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</si>
  <si>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</si>
  <si>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</si>
  <si>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</si>
  <si>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</si>
  <si>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</si>
  <si>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</si>
  <si>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</si>
  <si>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</si>
  <si>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</si>
  <si>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</si>
  <si>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</si>
  <si>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</si>
  <si>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</si>
  <si>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</si>
  <si>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</si>
  <si>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</si>
  <si>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</si>
  <si>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</si>
  <si>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</si>
  <si>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</si>
  <si>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</si>
  <si>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</si>
  <si>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</si>
  <si>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</si>
  <si>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</si>
  <si>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</si>
  <si>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</si>
  <si>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</si>
  <si>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</si>
  <si>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</si>
  <si>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</si>
  <si>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</si>
  <si>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</si>
  <si>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</si>
  <si>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</si>
  <si>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</si>
  <si>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</si>
  <si>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</si>
  <si>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</si>
  <si>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</si>
  <si>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</si>
  <si>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</si>
  <si>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</si>
  <si>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</si>
  <si>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</si>
  <si>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</si>
  <si>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</si>
  <si>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</si>
  <si>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</si>
  <si>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</si>
  <si>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</si>
  <si>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</si>
  <si>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</si>
  <si>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</si>
  <si>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</si>
  <si>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</si>
  <si>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</si>
  <si>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</si>
  <si>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</si>
  <si>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</si>
  <si>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</si>
  <si>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</si>
  <si>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</si>
  <si>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</si>
  <si>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</si>
  <si>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</si>
  <si>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</si>
  <si>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</si>
  <si>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</si>
  <si>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</si>
  <si>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</si>
  <si>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</si>
  <si>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</si>
  <si>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</si>
  <si>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</si>
  <si>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</si>
  <si>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</si>
  <si>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</si>
  <si>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</si>
  <si>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</si>
  <si>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</si>
  <si>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</si>
  <si>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</si>
  <si>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</si>
  <si>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</si>
  <si>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</si>
  <si>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</si>
  <si>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</si>
  <si>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</si>
  <si>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</si>
  <si>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</si>
  <si>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</si>
  <si>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</si>
  <si>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</si>
  <si>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</si>
  <si>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</si>
  <si>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</si>
  <si>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</si>
  <si>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</si>
  <si>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</si>
  <si>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</si>
  <si>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</si>
  <si>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</si>
  <si>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</si>
  <si>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</si>
  <si>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</si>
  <si>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</si>
  <si>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</si>
  <si>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</si>
  <si>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</si>
  <si>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</si>
  <si>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</si>
  <si>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</si>
  <si>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</si>
  <si>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</si>
  <si>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</si>
  <si>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</si>
  <si>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</si>
  <si>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</si>
  <si>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</si>
  <si>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</si>
  <si>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</si>
  <si>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</si>
  <si>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</si>
  <si>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</si>
  <si>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</si>
  <si>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</si>
  <si>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</si>
  <si>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</si>
  <si>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</si>
  <si>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</si>
  <si>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</si>
  <si>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</si>
  <si>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</si>
  <si>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</si>
  <si>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</si>
  <si>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</si>
  <si>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</si>
  <si>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</si>
  <si>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</si>
  <si>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</si>
  <si>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</si>
  <si>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</si>
  <si>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</si>
  <si>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</si>
  <si>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</si>
  <si>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</si>
  <si>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</si>
  <si>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</si>
  <si>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</si>
  <si>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</si>
  <si>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</si>
  <si>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</si>
  <si>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</si>
  <si>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</si>
  <si>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</si>
  <si>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</si>
  <si>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</si>
  <si>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</si>
  <si>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</si>
  <si>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</si>
  <si>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</si>
  <si>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</si>
  <si>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</si>
  <si>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</si>
  <si>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</si>
  <si>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</si>
  <si>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</si>
  <si>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</si>
  <si>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</si>
  <si>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</si>
  <si>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</si>
  <si>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</si>
  <si>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</si>
  <si>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</si>
  <si>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</si>
  <si>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</si>
  <si>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</si>
  <si>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</si>
  <si>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</si>
  <si>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</si>
  <si>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</si>
  <si>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</si>
  <si>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</si>
  <si>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</si>
  <si>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</si>
  <si>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</si>
  <si>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</si>
  <si>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</si>
  <si>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</si>
  <si>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</si>
  <si>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</si>
  <si>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</si>
  <si>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</si>
  <si>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</si>
  <si>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</si>
  <si>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</si>
  <si>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</si>
  <si>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</si>
  <si>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</si>
  <si>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</si>
  <si>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</si>
  <si>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</si>
  <si>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</si>
  <si>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</si>
  <si>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</si>
  <si>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</si>
  <si>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</si>
  <si>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</si>
  <si>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</si>
  <si>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</si>
  <si>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</si>
  <si>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</si>
  <si>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</si>
  <si>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</si>
  <si>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</si>
  <si>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</si>
  <si>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</si>
  <si>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</si>
  <si>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</si>
  <si>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</si>
  <si>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</si>
  <si>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</si>
  <si>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</si>
  <si>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</si>
  <si>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</si>
  <si>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</si>
  <si>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</si>
  <si>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</si>
  <si>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</si>
  <si>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</si>
  <si>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</si>
  <si>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</si>
  <si>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</si>
  <si>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</si>
  <si>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</si>
  <si>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</si>
  <si>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</si>
  <si>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</si>
  <si>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</si>
  <si>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</si>
  <si>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</si>
  <si>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</si>
  <si>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</si>
  <si>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</si>
  <si>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</si>
  <si>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</si>
  <si>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</si>
  <si>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</si>
  <si>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</si>
  <si>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</si>
  <si>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</si>
  <si>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</si>
  <si>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</si>
  <si>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</si>
  <si>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</si>
  <si>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</si>
  <si>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</si>
  <si>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</si>
  <si>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</si>
  <si>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</si>
  <si>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</si>
  <si>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</si>
  <si>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</si>
  <si>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</si>
  <si>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</si>
  <si>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</si>
  <si>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</si>
  <si>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</si>
  <si>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</si>
  <si>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</si>
  <si>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</si>
  <si>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</si>
  <si>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</si>
  <si>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</si>
  <si>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</si>
  <si>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</si>
  <si>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</si>
  <si>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</si>
  <si>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</si>
  <si>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</si>
  <si>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</si>
  <si>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</si>
  <si>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</si>
  <si>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</si>
  <si>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</si>
  <si>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</si>
  <si>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</si>
  <si>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</si>
  <si>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</si>
  <si>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</si>
  <si>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</si>
  <si>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</si>
  <si>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</si>
  <si>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</si>
  <si>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</si>
  <si>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</si>
  <si>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</si>
  <si>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</si>
  <si>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</si>
  <si>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</si>
  <si>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</si>
  <si>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</si>
  <si>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</si>
  <si>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</si>
  <si>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</si>
  <si>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</si>
  <si>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</si>
  <si>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</si>
  <si>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</si>
  <si>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</si>
  <si>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</si>
  <si>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</si>
  <si>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</si>
  <si>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</si>
  <si>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</si>
  <si>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</si>
  <si>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</si>
  <si>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</si>
  <si>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</si>
  <si>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</si>
  <si>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</si>
  <si>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</si>
  <si>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</si>
  <si>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</si>
  <si>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</si>
  <si>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</si>
  <si>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</si>
  <si>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</si>
  <si>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</si>
  <si>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</si>
  <si>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</si>
  <si>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</si>
  <si>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</si>
  <si>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</si>
  <si>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</si>
  <si>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</si>
  <si>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</si>
  <si>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</si>
  <si>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</si>
  <si>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</si>
  <si>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</si>
  <si>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</si>
  <si>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</si>
  <si>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</si>
  <si>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</si>
  <si>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</si>
  <si>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</si>
  <si>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</si>
  <si>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</si>
  <si>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</si>
  <si>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</si>
  <si>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</si>
  <si>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</si>
  <si>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</si>
  <si>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</si>
  <si>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</si>
  <si>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</si>
  <si>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</si>
  <si>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</si>
  <si>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</si>
  <si>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</si>
  <si>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</si>
  <si>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</si>
  <si>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</si>
  <si>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</si>
  <si>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</si>
  <si>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</si>
  <si>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</si>
  <si>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</si>
  <si>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</si>
  <si>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</si>
  <si>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</si>
  <si>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</si>
  <si>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</si>
  <si>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</si>
  <si>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</si>
  <si>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</si>
  <si>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</si>
  <si>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</si>
  <si>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</si>
  <si>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</si>
  <si>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</si>
  <si>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</si>
  <si>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</si>
  <si>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</si>
  <si>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</si>
  <si>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</si>
  <si>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</si>
  <si>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</si>
  <si>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</si>
  <si>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</si>
  <si>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</si>
  <si>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</si>
  <si>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</si>
  <si>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</si>
  <si>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</si>
  <si>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</si>
  <si>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</si>
  <si>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</si>
  <si>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</si>
  <si>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</si>
  <si>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</si>
  <si>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</si>
  <si>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</si>
  <si>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</si>
  <si>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</si>
  <si>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</si>
  <si>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</si>
  <si>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</si>
  <si>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</si>
  <si>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</si>
  <si>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</si>
  <si>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</si>
  <si>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</si>
  <si>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</si>
  <si>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</si>
  <si>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</si>
  <si>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</si>
  <si>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</si>
  <si>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</si>
  <si>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</si>
  <si>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</si>
  <si>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</si>
  <si>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</si>
  <si>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</si>
  <si>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</si>
  <si>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</si>
  <si>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</si>
  <si>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</si>
  <si>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</si>
  <si>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</si>
  <si>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</si>
  <si>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</si>
  <si>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</si>
  <si>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</si>
  <si>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</si>
  <si>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</si>
  <si>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</si>
  <si>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</si>
  <si>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</si>
  <si>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</si>
  <si>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</si>
  <si>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</si>
  <si>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</si>
  <si>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</si>
  <si>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</si>
  <si>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</si>
  <si>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</si>
  <si>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</si>
  <si>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</si>
  <si>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</si>
  <si>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</si>
  <si>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</si>
  <si>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</si>
  <si>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</si>
  <si>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</si>
  <si>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</si>
  <si>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</si>
  <si>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</si>
  <si>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</si>
  <si>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</si>
  <si>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</si>
  <si>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</si>
  <si>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</si>
  <si>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</si>
  <si>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</si>
  <si>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</si>
  <si>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</si>
  <si>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</si>
  <si>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</si>
  <si>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</si>
  <si>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</si>
  <si>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</si>
  <si>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</si>
  <si>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</si>
  <si>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</si>
  <si>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</si>
  <si>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</si>
  <si>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</si>
  <si>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</si>
  <si>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</si>
  <si>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</si>
  <si>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</si>
  <si>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</si>
  <si>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</si>
  <si>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</si>
  <si>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</si>
  <si>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</si>
  <si>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</si>
  <si>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</si>
  <si>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</si>
  <si>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</si>
  <si>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</si>
  <si>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</si>
  <si>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</si>
  <si>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</si>
  <si>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</si>
  <si>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</si>
  <si>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</si>
  <si>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</si>
  <si>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</si>
  <si>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</si>
  <si>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</si>
  <si>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</si>
  <si>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</si>
  <si>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</si>
  <si>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</si>
  <si>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</si>
  <si>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</si>
  <si>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</si>
  <si>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</si>
  <si>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</si>
  <si>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</si>
  <si>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</si>
  <si>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</si>
  <si>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</si>
  <si>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</si>
  <si>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</si>
  <si>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</si>
  <si>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</si>
  <si>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</si>
  <si>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</si>
  <si>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</si>
  <si>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</si>
  <si>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</si>
  <si>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</si>
  <si>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</si>
  <si>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</si>
  <si>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</si>
  <si>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</si>
  <si>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</si>
  <si>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</si>
  <si>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</si>
  <si>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</si>
  <si>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</si>
  <si>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</si>
  <si>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</si>
  <si>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</si>
  <si>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</si>
  <si>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</si>
  <si>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</si>
  <si>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</si>
  <si>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</si>
  <si>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</si>
  <si>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</si>
  <si>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</si>
  <si>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</si>
  <si>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</si>
  <si>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</si>
  <si>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</si>
  <si>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</si>
  <si>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</si>
  <si>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</si>
  <si>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</si>
  <si>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</si>
  <si>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</si>
  <si>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</si>
  <si>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</si>
  <si>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</si>
  <si>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</si>
  <si>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</si>
  <si>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</si>
  <si>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</si>
  <si>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</si>
  <si>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</si>
  <si>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</si>
  <si>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</si>
  <si>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</si>
  <si>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</si>
  <si>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</si>
  <si>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</si>
  <si>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</si>
  <si>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</si>
  <si>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</si>
  <si>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</si>
  <si>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</si>
  <si>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</si>
  <si>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</si>
  <si>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</si>
  <si>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</si>
  <si>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</si>
  <si>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</si>
  <si>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</si>
  <si>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</si>
  <si>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</si>
  <si>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</si>
  <si>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</si>
  <si>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</si>
  <si>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</si>
  <si>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</si>
  <si>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</si>
  <si>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</si>
  <si>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</si>
  <si>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</si>
  <si>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</si>
  <si>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</si>
  <si>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</si>
  <si>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</si>
  <si>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</si>
  <si>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</si>
  <si>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</si>
  <si>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</si>
  <si>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</si>
  <si>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</si>
  <si>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</si>
  <si>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</si>
  <si>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</si>
  <si>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</si>
  <si>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</si>
  <si>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</si>
  <si>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</si>
  <si>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</si>
  <si>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</si>
  <si>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</si>
  <si>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</si>
  <si>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</si>
  <si>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</si>
  <si>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</si>
  <si>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</si>
  <si>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</si>
  <si>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</si>
  <si>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</si>
  <si>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</si>
  <si>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</si>
  <si>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</si>
  <si>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</si>
  <si>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</si>
  <si>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</si>
  <si>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</si>
  <si>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</si>
  <si>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</si>
  <si>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</si>
  <si>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</si>
  <si>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</si>
  <si>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</si>
  <si>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</si>
  <si>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</si>
  <si>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</si>
  <si>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</si>
  <si>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</si>
  <si>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</si>
  <si>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</si>
  <si>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</si>
  <si>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</si>
  <si>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</si>
  <si>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</si>
  <si>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</si>
  <si>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</si>
  <si>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</si>
  <si>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</si>
  <si>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</si>
  <si>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</si>
  <si>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</si>
  <si>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</si>
  <si>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</si>
  <si>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</si>
  <si>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</si>
  <si>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</si>
  <si>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</si>
  <si>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</si>
  <si>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</si>
  <si>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</si>
  <si>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</si>
  <si>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</si>
  <si>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</si>
  <si>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</si>
  <si>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</si>
  <si>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</si>
  <si>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</si>
  <si>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</si>
  <si>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</si>
  <si>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</si>
  <si>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</si>
  <si>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</si>
  <si>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</si>
  <si>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</si>
  <si>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</si>
  <si>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</si>
  <si>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</si>
  <si>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</si>
  <si>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</si>
  <si>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</si>
  <si>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</si>
  <si>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</si>
  <si>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</si>
  <si>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</si>
  <si>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</si>
  <si>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</si>
  <si>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</si>
  <si>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</si>
  <si>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</si>
  <si>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</si>
  <si>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</si>
  <si>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</si>
  <si>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</si>
  <si>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</si>
  <si>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</si>
  <si>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</si>
  <si>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</si>
  <si>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</si>
  <si>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</si>
  <si>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</si>
  <si>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</si>
  <si>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</si>
  <si>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</si>
  <si>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</si>
  <si>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</si>
  <si>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</si>
  <si>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</si>
  <si>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</si>
  <si>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</si>
  <si>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</si>
  <si>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</si>
  <si>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</si>
  <si>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</si>
  <si>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</si>
  <si>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</si>
  <si>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</si>
  <si>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</si>
  <si>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</si>
  <si>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</si>
  <si>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</si>
  <si>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</si>
  <si>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</si>
  <si>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</si>
  <si>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</si>
  <si>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</si>
  <si>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</si>
  <si>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</si>
  <si>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</si>
  <si>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</si>
  <si>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</si>
  <si>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</si>
  <si>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</si>
  <si>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</si>
  <si>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</si>
  <si>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</si>
  <si>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</si>
  <si>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</si>
  <si>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</si>
  <si>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</si>
  <si>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</si>
  <si>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</si>
  <si>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</si>
  <si>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</si>
  <si>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</si>
  <si>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</si>
  <si>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</si>
  <si>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</si>
  <si>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</si>
  <si>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</si>
  <si>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</si>
  <si>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</si>
  <si>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</si>
  <si>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</si>
  <si>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</si>
  <si>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</si>
  <si>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</si>
  <si>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</si>
  <si>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</si>
  <si>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</si>
  <si>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</si>
  <si>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</si>
  <si>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</si>
  <si>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</si>
  <si>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</si>
  <si>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</si>
  <si>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</si>
  <si>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</si>
  <si>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</si>
  <si>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</si>
  <si>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</si>
  <si>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</si>
  <si>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</si>
  <si>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</si>
  <si>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</si>
  <si>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</si>
  <si>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</si>
  <si>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</si>
  <si>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</si>
  <si>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</si>
  <si>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</si>
  <si>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</si>
  <si>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</si>
  <si>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</si>
  <si>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</si>
  <si>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</si>
  <si>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</si>
  <si>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</si>
  <si>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</si>
  <si>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</si>
  <si>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</si>
  <si>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</si>
  <si>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</si>
  <si>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</si>
  <si>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</si>
  <si>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</si>
  <si>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</si>
  <si>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</si>
  <si>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</si>
  <si>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</si>
  <si>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</si>
  <si>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</si>
  <si>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</si>
  <si>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</si>
  <si>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</si>
  <si>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</si>
  <si>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</si>
  <si>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</si>
  <si>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</si>
  <si>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</si>
  <si>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</si>
  <si>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</si>
  <si>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</si>
  <si>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</si>
  <si>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</si>
  <si>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</si>
  <si>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</si>
  <si>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</si>
  <si>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</si>
  <si>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</si>
  <si>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</si>
  <si>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</si>
  <si>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</si>
  <si>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</si>
  <si>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</si>
  <si>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</si>
  <si>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</si>
  <si>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</si>
  <si>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</si>
  <si>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</si>
  <si>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</si>
  <si>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</si>
  <si>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</si>
  <si>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</si>
  <si>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</si>
  <si>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</si>
  <si>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</si>
  <si>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</si>
  <si>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</si>
  <si>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</si>
  <si>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</si>
  <si>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</si>
  <si>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</si>
  <si>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</si>
  <si>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</si>
  <si>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</si>
  <si>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</si>
  <si>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</si>
  <si>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</si>
  <si>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</si>
  <si>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</si>
  <si>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</si>
  <si>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</si>
  <si>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</si>
  <si>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</si>
  <si>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</si>
  <si>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</si>
  <si>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</si>
  <si>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</si>
  <si>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</si>
  <si>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</si>
  <si>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</si>
  <si>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</si>
  <si>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</si>
  <si>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</si>
  <si>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</si>
  <si>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</si>
  <si>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</si>
  <si>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</si>
  <si>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</si>
  <si>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</si>
  <si>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</si>
  <si>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</si>
  <si>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</si>
  <si>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</si>
  <si>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</si>
  <si>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</si>
  <si>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</si>
  <si>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</si>
  <si>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</si>
  <si>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</si>
  <si>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</si>
  <si>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</si>
  <si>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</si>
  <si>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</si>
  <si>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</si>
  <si>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</si>
  <si>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</si>
  <si>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</si>
  <si>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</si>
  <si>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</si>
  <si>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</si>
  <si>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</si>
  <si>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</si>
  <si>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</si>
  <si>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</si>
  <si>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</si>
  <si>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</si>
  <si>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</si>
  <si>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</si>
  <si>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</si>
  <si>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</si>
  <si>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</si>
  <si>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</si>
  <si>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</si>
  <si>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</si>
  <si>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</si>
  <si>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</si>
  <si>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</si>
  <si>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</si>
  <si>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</si>
  <si>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</si>
  <si>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</si>
  <si>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</si>
  <si>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</si>
  <si>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</si>
  <si>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</si>
  <si>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</si>
  <si>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</si>
  <si>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</si>
  <si>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</si>
  <si>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</si>
  <si>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</si>
  <si>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</si>
  <si>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</si>
  <si>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</si>
  <si>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</si>
  <si>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</si>
  <si>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</si>
  <si>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</si>
  <si>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</si>
  <si>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</si>
  <si>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</si>
  <si>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</si>
  <si>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</si>
  <si>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</si>
  <si>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</si>
  <si>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</si>
  <si>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</si>
  <si>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</si>
  <si>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</si>
  <si>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</si>
  <si>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</si>
  <si>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</si>
  <si>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</si>
  <si>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</si>
  <si>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</si>
  <si>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</si>
  <si>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</si>
  <si>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</si>
  <si>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</si>
  <si>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</si>
  <si>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</si>
  <si>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</si>
  <si>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</si>
  <si>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</si>
  <si>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</si>
  <si>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</si>
  <si>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</si>
  <si>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</si>
  <si>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</si>
  <si>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</si>
  <si>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</si>
  <si>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</si>
  <si>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</si>
  <si>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</si>
  <si>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</si>
  <si>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</si>
  <si>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</si>
  <si>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</si>
  <si>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</si>
  <si>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</si>
  <si>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</si>
  <si>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</si>
  <si>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</si>
  <si>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</si>
  <si>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</si>
  <si>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</si>
  <si>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</si>
  <si>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</si>
  <si>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</si>
  <si>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</si>
  <si>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</si>
  <si>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</si>
  <si>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</si>
  <si>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</si>
  <si>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</si>
  <si>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</si>
  <si>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</si>
  <si>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</si>
  <si>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</si>
  <si>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</si>
  <si>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</si>
  <si>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</si>
  <si>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</si>
  <si>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</si>
  <si>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</si>
  <si>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</si>
  <si>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</si>
  <si>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</si>
  <si>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</si>
  <si>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</si>
  <si>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</si>
  <si>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</si>
  <si>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</si>
  <si>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</si>
  <si>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</si>
  <si>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</si>
  <si>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</si>
  <si>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</si>
  <si>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</si>
  <si>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</si>
  <si>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</si>
  <si>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</si>
  <si>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</si>
  <si>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</si>
  <si>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</si>
  <si>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</si>
  <si>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</si>
  <si>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</si>
  <si>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</si>
  <si>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</si>
  <si>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</si>
  <si>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</si>
  <si>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</si>
  <si>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</si>
  <si>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</si>
  <si>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</si>
  <si>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</si>
  <si>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</si>
  <si>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</si>
  <si>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</si>
  <si>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</si>
  <si>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</si>
  <si>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</si>
  <si>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</si>
  <si>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</si>
  <si>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</si>
  <si>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</si>
  <si>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</si>
  <si>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</si>
  <si>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</si>
  <si>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</si>
  <si>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</si>
  <si>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</si>
  <si>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</si>
  <si>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</si>
  <si>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</si>
  <si>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</si>
  <si>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</si>
  <si>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</si>
  <si>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</si>
  <si>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</si>
  <si>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</si>
  <si>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</si>
  <si>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</si>
  <si>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</si>
  <si>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</si>
  <si>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</si>
  <si>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</si>
  <si>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</si>
  <si>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</si>
  <si>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</si>
  <si>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</si>
  <si>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</si>
  <si>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</si>
  <si>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</si>
  <si>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</si>
  <si>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</si>
  <si>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</si>
  <si>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</si>
  <si>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</si>
  <si>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</si>
  <si>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</si>
  <si>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</si>
  <si>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</si>
  <si>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</si>
  <si>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</si>
  <si>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</si>
  <si>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</si>
  <si>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</si>
  <si>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</si>
  <si>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</si>
  <si>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</si>
  <si>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</si>
  <si>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</si>
  <si>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</si>
  <si>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</si>
  <si>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</si>
  <si>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</si>
  <si>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</si>
  <si>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</si>
  <si>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</si>
  <si>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</si>
  <si>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</si>
  <si>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</si>
  <si>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</si>
  <si>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</si>
  <si>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</si>
  <si>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</si>
  <si>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</si>
  <si>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</si>
  <si>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</si>
  <si>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</si>
  <si>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</si>
  <si>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</si>
  <si>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</si>
  <si>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</si>
  <si>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</si>
  <si>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</si>
  <si>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</si>
  <si>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</si>
  <si>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</si>
  <si>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</si>
  <si>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</si>
  <si>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</si>
  <si>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</si>
  <si>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</si>
  <si>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</si>
  <si>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</si>
  <si>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</si>
  <si>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</si>
  <si>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</si>
  <si>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</si>
  <si>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</si>
  <si>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</si>
  <si>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</si>
  <si>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</si>
  <si>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</si>
  <si>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</si>
  <si>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</si>
  <si>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</si>
  <si>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</si>
  <si>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</si>
  <si>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</si>
  <si>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</si>
  <si>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</si>
  <si>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</si>
  <si>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</si>
  <si>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</si>
  <si>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</si>
  <si>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</si>
  <si>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</si>
  <si>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</si>
  <si>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</si>
  <si>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</si>
  <si>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</si>
  <si>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</si>
  <si>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</si>
  <si>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</si>
  <si>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</si>
  <si>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</si>
  <si>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</si>
  <si>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</si>
  <si>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</si>
  <si>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</si>
  <si>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</si>
  <si>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</si>
  <si>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</si>
  <si>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</si>
  <si>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</si>
  <si>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</si>
  <si>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</si>
  <si>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</si>
  <si>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</si>
  <si>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</si>
  <si>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</si>
  <si>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</si>
  <si>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</si>
  <si>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</si>
  <si>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</si>
  <si>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</si>
  <si>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</si>
  <si>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</si>
  <si>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</si>
  <si>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</si>
  <si>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</si>
  <si>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</si>
  <si>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</si>
  <si>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</si>
  <si>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</si>
  <si>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</si>
  <si>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</si>
  <si>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</si>
  <si>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</si>
  <si>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</si>
  <si>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</si>
  <si>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</si>
  <si>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</si>
  <si>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</si>
  <si>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</si>
  <si>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</si>
  <si>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</si>
  <si>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</si>
  <si>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</si>
  <si>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</si>
  <si>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</si>
  <si>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</si>
  <si>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</si>
  <si>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</si>
  <si>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</si>
  <si>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</si>
  <si>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</si>
  <si>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</si>
  <si>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</si>
  <si>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</si>
  <si>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</si>
  <si>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</si>
  <si>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</si>
  <si>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</si>
  <si>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</si>
  <si>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</si>
  <si>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</si>
  <si>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</si>
  <si>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</si>
  <si>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</si>
  <si>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</si>
  <si>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</si>
  <si>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</si>
  <si>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</si>
  <si>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</si>
  <si>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</si>
  <si>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</si>
  <si>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</si>
  <si>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</si>
  <si>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</si>
  <si>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</si>
  <si>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</si>
  <si>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</si>
  <si>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</si>
  <si>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</si>
  <si>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</si>
  <si>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</si>
  <si>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</si>
  <si>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</si>
  <si>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</si>
  <si>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</si>
  <si>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</si>
  <si>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</si>
  <si>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</si>
  <si>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</si>
  <si>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</si>
  <si>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</si>
  <si>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</si>
  <si>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</si>
  <si>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</si>
  <si>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</si>
  <si>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</si>
  <si>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</si>
  <si>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</si>
  <si>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</si>
  <si>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</si>
  <si>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</si>
  <si>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</si>
  <si>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</si>
  <si>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</si>
  <si>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</si>
  <si>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</si>
  <si>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</si>
  <si>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</si>
  <si>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</si>
  <si>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</si>
  <si>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</si>
  <si>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</si>
  <si>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</si>
  <si>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</si>
  <si>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</si>
  <si>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</si>
  <si>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</si>
  <si>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</si>
  <si>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</si>
  <si>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</si>
  <si>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</si>
  <si>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</si>
  <si>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</si>
  <si>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</si>
  <si>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</si>
  <si>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</si>
  <si>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</si>
  <si>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</si>
  <si>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</si>
  <si>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</si>
  <si>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</si>
  <si>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</si>
  <si>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</si>
  <si>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</si>
  <si>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</si>
  <si>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</si>
  <si>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</si>
  <si>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</si>
  <si>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</si>
  <si>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</si>
  <si>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</si>
  <si>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</si>
  <si>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</si>
  <si>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</si>
  <si>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</si>
  <si>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</si>
  <si>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</si>
  <si>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</si>
  <si>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</si>
  <si>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</si>
  <si>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</si>
  <si>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</si>
  <si>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</si>
  <si>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</si>
  <si>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</si>
  <si>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</si>
  <si>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</si>
  <si>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</si>
  <si>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</si>
  <si>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</si>
  <si>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</si>
  <si>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</si>
  <si>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</si>
  <si>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</si>
  <si>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</si>
  <si>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</si>
  <si>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</si>
  <si>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</si>
  <si>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</si>
  <si>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</si>
  <si>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</si>
  <si>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</si>
  <si>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</si>
  <si>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</si>
  <si>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</si>
  <si>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</si>
  <si>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</si>
  <si>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</si>
  <si>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</si>
  <si>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</si>
  <si>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</si>
  <si>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</si>
  <si>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</si>
  <si>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</si>
  <si>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</si>
  <si>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</si>
  <si>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</si>
  <si>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</si>
  <si>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</si>
  <si>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</si>
  <si>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</si>
  <si>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</si>
  <si>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</si>
  <si>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</si>
  <si>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</si>
  <si>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</si>
  <si>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</si>
  <si>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</si>
  <si>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</si>
  <si>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</si>
  <si>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</si>
  <si>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</si>
  <si>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</si>
  <si>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</si>
  <si>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</si>
  <si>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</si>
  <si>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</si>
  <si>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</si>
  <si>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</si>
  <si>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</si>
  <si>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</si>
  <si>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</si>
  <si>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</si>
  <si>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</si>
  <si>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</si>
  <si>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</si>
  <si>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</si>
  <si>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</si>
  <si>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</si>
  <si>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</si>
  <si>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</si>
  <si>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</si>
  <si>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</si>
  <si>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</si>
  <si>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</si>
  <si>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</si>
  <si>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</si>
  <si>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</si>
  <si>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</si>
  <si>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</si>
  <si>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</si>
  <si>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</si>
  <si>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</si>
  <si>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</si>
  <si>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</si>
  <si>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</si>
  <si>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</si>
  <si>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</si>
  <si>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</si>
  <si>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</si>
  <si>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</si>
  <si>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</si>
  <si>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</si>
  <si>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</si>
  <si>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</si>
  <si>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</si>
  <si>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</si>
  <si>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</si>
  <si>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</si>
  <si>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</si>
  <si>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</si>
  <si>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</si>
  <si>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</si>
  <si>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</si>
  <si>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</si>
  <si>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</si>
  <si>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</si>
  <si>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</si>
  <si>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</si>
  <si>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</si>
  <si>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</si>
  <si>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</si>
  <si>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</si>
  <si>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</si>
  <si>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</si>
  <si>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</si>
  <si>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</si>
  <si>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</si>
  <si>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</si>
  <si>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</si>
  <si>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</si>
  <si>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</si>
  <si>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</si>
  <si>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</si>
  <si>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</si>
  <si>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</si>
  <si>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</si>
  <si>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</si>
  <si>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</si>
  <si>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</si>
  <si>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</si>
  <si>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</si>
  <si>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</si>
  <si>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</si>
  <si>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</si>
  <si>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</si>
  <si>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</si>
  <si>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</si>
  <si>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</si>
  <si>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</si>
  <si>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</si>
  <si>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</si>
  <si>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</si>
  <si>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</si>
  <si>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</si>
  <si>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</si>
  <si>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</si>
  <si>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</si>
  <si>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</si>
  <si>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</si>
  <si>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</si>
  <si>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</si>
  <si>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</si>
  <si>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</si>
  <si>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</si>
  <si>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</si>
  <si>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</si>
  <si>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</si>
  <si>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</si>
  <si>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</si>
  <si>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</si>
  <si>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</si>
  <si>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</si>
  <si>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</si>
  <si>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</si>
  <si>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</si>
  <si>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</si>
  <si>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</si>
  <si>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</si>
  <si>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</si>
  <si>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</si>
  <si>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</si>
  <si>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</si>
  <si>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</si>
  <si>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</si>
  <si>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</si>
  <si>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</si>
  <si>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</si>
  <si>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</si>
  <si>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</si>
  <si>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</si>
  <si>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</si>
  <si>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</si>
  <si>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</si>
  <si>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</si>
  <si>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</si>
  <si>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</si>
  <si>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</si>
  <si>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</si>
  <si>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</si>
  <si>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</si>
  <si>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</si>
  <si>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</si>
  <si>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</si>
  <si>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</si>
  <si>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</si>
  <si>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</si>
  <si>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</si>
  <si>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</si>
  <si>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</si>
  <si>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</si>
  <si>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</si>
  <si>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</si>
  <si>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</si>
  <si>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</si>
  <si>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</si>
  <si>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</si>
  <si>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</si>
  <si>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</si>
  <si>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</si>
  <si>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</si>
  <si>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</si>
  <si>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</si>
  <si>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</si>
  <si>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</si>
  <si>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</si>
  <si>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</si>
  <si>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</si>
  <si>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</si>
  <si>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</si>
  <si>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</si>
  <si>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</si>
  <si>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</si>
  <si>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</si>
  <si>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</si>
  <si>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</si>
  <si>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</si>
  <si>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</si>
  <si>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</si>
  <si>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</si>
  <si>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</si>
  <si>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</si>
  <si>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</si>
  <si>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</si>
  <si>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</si>
  <si>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</si>
  <si>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</si>
  <si>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</si>
  <si>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</si>
  <si>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</si>
  <si>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</si>
  <si>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</si>
  <si>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</si>
  <si>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</si>
  <si>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</si>
  <si>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</si>
  <si>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</si>
  <si>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</si>
  <si>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</si>
  <si>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</si>
  <si>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</si>
  <si>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</si>
  <si>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</si>
  <si>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</si>
  <si>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</si>
  <si>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</si>
  <si>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</si>
  <si>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</si>
  <si>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</si>
  <si>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</si>
  <si>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</si>
  <si>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</si>
  <si>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</si>
  <si>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</si>
  <si>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</si>
  <si>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</si>
  <si>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</si>
  <si>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</si>
  <si>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</si>
  <si>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</si>
  <si>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</si>
  <si>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</si>
  <si>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</si>
  <si>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</si>
  <si>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</si>
  <si>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</si>
  <si>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</si>
  <si>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</si>
  <si>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</si>
  <si>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</si>
  <si>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</si>
  <si>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</si>
  <si>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</si>
  <si>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</si>
  <si>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</si>
  <si>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</si>
  <si>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</si>
  <si>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</si>
  <si>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</si>
  <si>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</si>
  <si>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</si>
  <si>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</si>
  <si>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</si>
  <si>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</si>
  <si>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</si>
  <si>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</si>
  <si>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</si>
  <si>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</si>
  <si>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</si>
  <si>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</si>
  <si>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</si>
  <si>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</si>
  <si>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</si>
  <si>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</si>
  <si>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</si>
  <si>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</si>
  <si>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</si>
  <si>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</si>
  <si>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</si>
  <si>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</si>
  <si>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</si>
  <si>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</si>
  <si>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</si>
  <si>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</si>
  <si>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</si>
  <si>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</si>
  <si>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</si>
  <si>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</si>
  <si>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</si>
  <si>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</si>
  <si>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</si>
  <si>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</si>
  <si>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</si>
  <si>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</si>
  <si>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</si>
  <si>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</si>
  <si>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</si>
  <si>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</si>
  <si>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</si>
  <si>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</si>
  <si>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</si>
  <si>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</si>
  <si>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</si>
  <si>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</si>
  <si>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</si>
  <si>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</si>
  <si>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</si>
  <si>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</si>
  <si>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</si>
  <si>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</si>
  <si>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</si>
  <si>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</si>
  <si>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</si>
  <si>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</si>
  <si>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</si>
  <si>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</si>
  <si>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</si>
  <si>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</si>
  <si>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</si>
  <si>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</si>
  <si>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</si>
  <si>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</si>
  <si>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</si>
  <si>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</si>
  <si>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</si>
  <si>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</si>
  <si>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</si>
  <si>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</si>
  <si>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</si>
  <si>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</si>
  <si>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</si>
  <si>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</si>
  <si>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</si>
  <si>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</si>
  <si>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</si>
  <si>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</si>
  <si>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</si>
  <si>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</si>
  <si>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</si>
  <si>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</si>
  <si>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</si>
  <si>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</si>
  <si>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</si>
  <si>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</si>
  <si>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</si>
  <si>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</si>
  <si>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</si>
  <si>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</si>
  <si>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</si>
  <si>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</si>
  <si>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</si>
  <si>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</si>
  <si>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</si>
  <si>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</si>
  <si>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</si>
  <si>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</si>
  <si>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</si>
  <si>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</si>
  <si>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</si>
  <si>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</si>
  <si>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</si>
  <si>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</si>
  <si>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</si>
  <si>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</si>
  <si>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</si>
  <si>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</si>
  <si>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</si>
  <si>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</si>
  <si>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</si>
  <si>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</si>
  <si>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</si>
  <si>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</si>
  <si>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</si>
  <si>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</si>
  <si>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</si>
  <si>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</si>
  <si>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</si>
  <si>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</si>
  <si>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</si>
  <si>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</si>
  <si>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</si>
  <si>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</si>
  <si>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</si>
  <si>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</si>
  <si>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</si>
  <si>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</si>
  <si>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</si>
  <si>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</si>
  <si>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</si>
  <si>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</si>
  <si>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</si>
  <si>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</si>
  <si>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</si>
  <si>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</si>
  <si>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</si>
  <si>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</si>
  <si>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</si>
  <si>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</si>
  <si>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</si>
  <si>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</si>
  <si>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</si>
  <si>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</si>
  <si>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</si>
  <si>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</si>
  <si>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</si>
  <si>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</si>
  <si>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</si>
  <si>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</si>
  <si>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</si>
  <si>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</si>
  <si>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</si>
  <si>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</si>
  <si>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</si>
  <si>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</si>
  <si>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</si>
  <si>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</si>
  <si>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</si>
  <si>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</si>
  <si>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</si>
  <si>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</si>
  <si>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</si>
  <si>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</si>
  <si>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</si>
  <si>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</si>
  <si>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</si>
  <si>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</si>
  <si>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</si>
  <si>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</si>
  <si>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</si>
  <si>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</si>
  <si>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</si>
  <si>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</si>
  <si>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</si>
  <si>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</si>
  <si>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</si>
  <si>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</si>
  <si>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</si>
  <si>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</si>
  <si>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</si>
  <si>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</si>
  <si>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</si>
  <si>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</si>
  <si>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</si>
  <si>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</si>
  <si>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</si>
  <si>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</si>
  <si>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</si>
  <si>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</si>
  <si>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</si>
  <si>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</si>
  <si>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</si>
  <si>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</si>
  <si>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</si>
  <si>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</si>
  <si>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</si>
  <si>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</si>
  <si>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</si>
  <si>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</si>
  <si>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</si>
  <si>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</si>
  <si>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</si>
  <si>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</si>
  <si>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</si>
  <si>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</si>
  <si>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</si>
  <si>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</si>
  <si>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</si>
  <si>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</si>
  <si>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</si>
  <si>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</si>
  <si>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</si>
  <si>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</si>
  <si>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</si>
  <si>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</si>
  <si>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</si>
  <si>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</si>
  <si>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</si>
  <si>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</si>
  <si>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</si>
  <si>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</si>
  <si>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</si>
  <si>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</si>
  <si>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</si>
  <si>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</si>
  <si>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</si>
  <si>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</si>
  <si>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</si>
  <si>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</si>
  <si>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</si>
  <si>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</si>
  <si>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</si>
  <si>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</si>
  <si>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</si>
  <si>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</si>
  <si>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</si>
  <si>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</si>
  <si>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</si>
  <si>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</si>
  <si>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</si>
  <si>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</si>
  <si>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</si>
  <si>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</si>
  <si>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</si>
  <si>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</si>
  <si>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</si>
  <si>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</si>
  <si>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</si>
  <si>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</si>
  <si>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</si>
  <si>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</si>
  <si>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</si>
  <si>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</si>
  <si>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</si>
  <si>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</si>
  <si>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</si>
  <si>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</si>
  <si>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</si>
  <si>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</si>
  <si>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</si>
  <si>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</si>
  <si>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</si>
  <si>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</si>
  <si>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</si>
  <si>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</si>
  <si>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</si>
  <si>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</si>
  <si>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</si>
  <si>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</si>
  <si>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</si>
  <si>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</si>
  <si>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</si>
  <si>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</si>
  <si>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</si>
  <si>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</si>
  <si>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</si>
  <si>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</si>
  <si>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</si>
  <si>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</si>
  <si>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</si>
  <si>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</si>
  <si>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</si>
  <si>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</si>
  <si>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</si>
  <si>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</si>
  <si>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</si>
  <si>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</si>
  <si>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</si>
  <si>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</si>
  <si>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</si>
  <si>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</si>
  <si>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</si>
  <si>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</si>
  <si>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</si>
  <si>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</si>
  <si>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</si>
  <si>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</si>
  <si>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</si>
  <si>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</si>
  <si>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</si>
  <si>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</si>
  <si>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</si>
  <si>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</si>
  <si>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</si>
  <si>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</si>
  <si>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</si>
  <si>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</si>
  <si>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</si>
  <si>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</si>
  <si>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</si>
  <si>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</si>
  <si>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</si>
  <si>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</si>
  <si>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</si>
  <si>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</si>
  <si>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</si>
  <si>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</si>
  <si>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</si>
  <si>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</si>
  <si>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</si>
  <si>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</si>
  <si>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</si>
  <si>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</si>
  <si>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</si>
  <si>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</si>
  <si>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</si>
  <si>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</si>
  <si>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</si>
  <si>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</si>
  <si>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</si>
  <si>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</si>
  <si>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</si>
  <si>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</si>
  <si>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</si>
  <si>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</si>
  <si>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</si>
  <si>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</si>
  <si>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</si>
  <si>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</si>
  <si>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</si>
  <si>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</si>
  <si>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</si>
  <si>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</si>
  <si>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</si>
  <si>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</si>
  <si>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</si>
  <si>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</si>
  <si>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</si>
  <si>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</si>
  <si>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</si>
  <si>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</si>
  <si>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</si>
  <si>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</si>
  <si>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</si>
  <si>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</si>
  <si>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</si>
  <si>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</si>
  <si>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</si>
  <si>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</si>
  <si>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</si>
  <si>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</si>
  <si>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</si>
  <si>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</si>
  <si>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</si>
  <si>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</si>
  <si>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</si>
  <si>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</si>
  <si>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</si>
  <si>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</si>
  <si>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</si>
  <si>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</si>
  <si>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</si>
  <si>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</si>
  <si>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</si>
  <si>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</si>
  <si>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</si>
  <si>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</si>
  <si>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</si>
  <si>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</si>
  <si>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</si>
  <si>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</si>
  <si>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</si>
  <si>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</si>
  <si>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</si>
  <si>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</si>
  <si>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</si>
  <si>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</si>
  <si>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</si>
  <si>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</si>
  <si>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</si>
  <si>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</si>
  <si>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</si>
  <si>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</si>
  <si>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</si>
  <si>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</si>
  <si>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</si>
  <si>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</si>
  <si>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</si>
  <si>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</si>
  <si>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</si>
  <si>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</si>
  <si>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</si>
  <si>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</si>
  <si>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</si>
  <si>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</si>
  <si>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</si>
  <si>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</si>
  <si>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</si>
  <si>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</si>
  <si>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</si>
  <si>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</si>
  <si>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</si>
  <si>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</si>
  <si>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</si>
  <si>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</si>
  <si>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</si>
  <si>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</si>
  <si>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</si>
  <si>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</si>
  <si>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</si>
  <si>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</si>
  <si>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</si>
  <si>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</si>
  <si>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</si>
  <si>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</si>
  <si>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</si>
  <si>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</si>
  <si>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</si>
  <si>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</si>
  <si>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</si>
  <si>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</si>
  <si>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</si>
  <si>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</si>
  <si>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</si>
  <si>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</si>
  <si>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</si>
  <si>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</si>
  <si>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</si>
  <si>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</si>
  <si>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</si>
  <si>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</si>
  <si>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</si>
  <si>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</si>
  <si>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</si>
  <si>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</si>
  <si>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</si>
  <si>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</si>
  <si>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</si>
  <si>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</si>
  <si>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</si>
  <si>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</si>
  <si>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</si>
  <si>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</si>
  <si>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</si>
  <si>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</si>
  <si>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</si>
  <si>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</si>
  <si>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</si>
  <si>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</si>
  <si>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</si>
  <si>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</si>
  <si>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</si>
  <si>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</si>
  <si>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</si>
  <si>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</si>
  <si>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</si>
  <si>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</si>
  <si>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</si>
  <si>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</si>
  <si>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</si>
  <si>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</si>
  <si>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</si>
  <si>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</si>
  <si>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</si>
  <si>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</si>
  <si>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</si>
  <si>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</si>
  <si>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</si>
  <si>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</si>
  <si>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</si>
  <si>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</si>
  <si>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</si>
  <si>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</si>
  <si>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</si>
  <si>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</si>
  <si>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</si>
  <si>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</si>
  <si>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</si>
  <si>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</si>
  <si>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</si>
  <si>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</si>
  <si>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</si>
  <si>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</si>
  <si>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</si>
  <si>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</si>
  <si>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</si>
  <si>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</si>
  <si>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</si>
  <si>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</si>
  <si>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</si>
  <si>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</si>
  <si>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</si>
  <si>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</si>
  <si>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</si>
  <si>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</si>
  <si>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</si>
  <si>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</si>
  <si>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</si>
  <si>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</si>
  <si>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</si>
  <si>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</si>
  <si>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</si>
  <si>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</si>
  <si>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</si>
  <si>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</si>
  <si>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</si>
  <si>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</si>
  <si>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</si>
  <si>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</si>
  <si>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</si>
  <si>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</si>
  <si>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</si>
  <si>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</si>
  <si>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</si>
  <si>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</si>
  <si>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</si>
  <si>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</si>
  <si>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</si>
  <si>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</si>
  <si>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</si>
  <si>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</si>
  <si>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</si>
  <si>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</si>
  <si>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</si>
  <si>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</si>
  <si>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</si>
  <si>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</si>
  <si>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</si>
  <si>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</si>
  <si>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</si>
  <si>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</si>
  <si>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</si>
  <si>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</si>
  <si>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</si>
  <si>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</si>
  <si>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</si>
  <si>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</si>
  <si>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</si>
  <si>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</si>
  <si>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</si>
  <si>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</si>
  <si>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</si>
  <si>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</si>
  <si>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</si>
  <si>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</si>
  <si>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</si>
  <si>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</si>
  <si>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</si>
  <si>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</si>
  <si>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</si>
  <si>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</si>
  <si>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</si>
  <si>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</si>
  <si>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</si>
  <si>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</si>
  <si>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</si>
  <si>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</si>
  <si>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</si>
  <si>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</si>
  <si>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</si>
  <si>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</si>
  <si>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</si>
  <si>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</si>
  <si>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</si>
  <si>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</si>
  <si>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</si>
  <si>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</si>
  <si>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</si>
  <si>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</si>
  <si>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</si>
  <si>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</si>
  <si>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</si>
  <si>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</si>
  <si>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</si>
  <si>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</si>
  <si>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</si>
  <si>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</si>
  <si>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</si>
  <si>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</si>
  <si>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</si>
  <si>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</si>
  <si>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</si>
  <si>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</si>
  <si>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</si>
  <si>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</si>
  <si>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</si>
  <si>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</si>
  <si>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</si>
  <si>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</si>
  <si>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</si>
  <si>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</si>
  <si>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</si>
  <si>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</si>
  <si>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</si>
  <si>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</si>
  <si>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</si>
  <si>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</si>
  <si>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</si>
  <si>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</si>
  <si>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</si>
  <si>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</si>
  <si>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</si>
  <si>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</si>
  <si>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</si>
  <si>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</si>
  <si>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</si>
  <si>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</si>
  <si>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</si>
  <si>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</si>
  <si>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</si>
  <si>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</si>
  <si>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</si>
  <si>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</si>
  <si>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</si>
  <si>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</si>
  <si>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</si>
  <si>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</si>
  <si>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</si>
  <si>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</si>
  <si>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</si>
  <si>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</si>
  <si>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</si>
  <si>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</si>
  <si>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</si>
  <si>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</si>
  <si>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</si>
  <si>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</si>
  <si>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</si>
  <si>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</si>
  <si>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</si>
  <si>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</si>
  <si>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</si>
  <si>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</si>
  <si>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</si>
  <si>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</si>
  <si>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</si>
  <si>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</si>
  <si>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</si>
  <si>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</si>
  <si>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</si>
  <si>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</si>
  <si>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</si>
  <si>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</si>
  <si>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</si>
  <si>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</si>
  <si>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</si>
  <si>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</si>
  <si>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</si>
  <si>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</si>
  <si>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</si>
  <si>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</si>
  <si>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</si>
  <si>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</si>
  <si>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</si>
  <si>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</si>
  <si>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</si>
  <si>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</si>
  <si>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</si>
  <si>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</si>
  <si>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</si>
  <si>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</si>
  <si>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</si>
  <si>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</si>
  <si>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</si>
  <si>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</si>
  <si>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</si>
  <si>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</si>
  <si>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</si>
  <si>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</si>
  <si>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</si>
  <si>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</si>
  <si>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</si>
  <si>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</si>
  <si>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</si>
  <si>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</si>
  <si>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</si>
  <si>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</si>
  <si>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</si>
  <si>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</si>
  <si>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</si>
  <si>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</si>
  <si>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</si>
  <si>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</si>
  <si>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</si>
  <si>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</si>
  <si>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</si>
  <si>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</si>
  <si>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</si>
  <si>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</si>
  <si>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</si>
  <si>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</si>
  <si>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</si>
  <si>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</si>
  <si>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</si>
  <si>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</si>
  <si>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</si>
  <si>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</si>
  <si>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</si>
  <si>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</si>
  <si>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</si>
  <si>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</si>
  <si>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</si>
  <si>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</si>
  <si>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</si>
  <si>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</si>
  <si>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</si>
  <si>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</si>
  <si>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</si>
  <si>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</si>
  <si>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</si>
  <si>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</si>
  <si>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</si>
  <si>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</si>
  <si>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</si>
  <si>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</si>
  <si>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</si>
  <si>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</si>
  <si>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</si>
  <si>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</si>
  <si>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</si>
  <si>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</si>
  <si>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</si>
  <si>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</si>
  <si>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</si>
  <si>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</si>
  <si>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</si>
  <si>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</si>
  <si>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</si>
  <si>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</si>
  <si>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</si>
  <si>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</si>
  <si>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</si>
  <si>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</si>
  <si>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</si>
  <si>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</si>
  <si>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</si>
  <si>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</si>
  <si>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</si>
  <si>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</si>
  <si>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</si>
  <si>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</si>
  <si>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</si>
  <si>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</si>
  <si>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</si>
  <si>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</si>
  <si>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</si>
  <si>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</si>
  <si>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</si>
  <si>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</si>
  <si>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</si>
  <si>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</si>
  <si>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</si>
  <si>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</si>
  <si>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</si>
  <si>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</si>
  <si>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</si>
  <si>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</si>
  <si>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</si>
  <si>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</si>
  <si>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</si>
  <si>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</si>
  <si>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</si>
  <si>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</si>
  <si>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</si>
  <si>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</si>
  <si>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</si>
  <si>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</si>
  <si>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</si>
  <si>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</si>
  <si>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</si>
  <si>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</si>
  <si>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</si>
  <si>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</si>
  <si>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</si>
  <si>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</si>
  <si>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</si>
  <si>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</si>
  <si>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</si>
  <si>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</si>
  <si>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</si>
  <si>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</si>
  <si>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</si>
  <si>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</si>
  <si>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</si>
  <si>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</si>
  <si>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</si>
  <si>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</si>
  <si>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</si>
  <si>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</si>
  <si>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</si>
  <si>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</si>
  <si>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</si>
  <si>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</si>
  <si>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</si>
  <si>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</si>
  <si>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</si>
  <si>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</si>
  <si>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</si>
  <si>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</si>
  <si>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</si>
  <si>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</si>
  <si>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</si>
  <si>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</si>
  <si>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</si>
  <si>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</si>
  <si>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</si>
  <si>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</si>
  <si>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</si>
  <si>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</si>
  <si>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</si>
  <si>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</si>
  <si>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</si>
  <si>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</si>
  <si>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</si>
  <si>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</si>
  <si>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</si>
  <si>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</si>
  <si>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</si>
  <si>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</si>
  <si>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</si>
  <si>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</si>
  <si>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</si>
  <si>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</si>
  <si>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</si>
  <si>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</si>
  <si>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</si>
  <si>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</si>
  <si>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</si>
  <si>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</si>
  <si>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</si>
  <si>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</si>
  <si>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</si>
  <si>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</si>
  <si>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</si>
  <si>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</si>
  <si>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</si>
  <si>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</si>
  <si>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</si>
  <si>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</si>
  <si>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</si>
  <si>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</si>
  <si>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</si>
  <si>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</si>
  <si>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</si>
  <si>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</si>
  <si>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</si>
  <si>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</si>
  <si>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</si>
  <si>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</si>
  <si>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</si>
  <si>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</si>
  <si>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</si>
  <si>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</si>
  <si>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</si>
  <si>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</si>
  <si>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</si>
  <si>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</si>
  <si>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</si>
  <si>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</si>
  <si>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</si>
  <si>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</si>
  <si>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</si>
  <si>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</si>
  <si>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</si>
  <si>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</si>
  <si>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</si>
  <si>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</si>
  <si>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</si>
  <si>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</si>
  <si>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</si>
  <si>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</si>
  <si>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</si>
  <si>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</si>
  <si>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</si>
  <si>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</si>
  <si>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</si>
  <si>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</si>
  <si>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</si>
  <si>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</si>
  <si>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</si>
  <si>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</si>
  <si>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</si>
  <si>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</si>
  <si>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</si>
  <si>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</si>
  <si>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</si>
  <si>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</si>
  <si>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</si>
  <si>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</si>
  <si>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</si>
  <si>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</si>
  <si>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</si>
  <si>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</si>
  <si>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</si>
  <si>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</si>
  <si>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</si>
  <si>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</si>
  <si>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</si>
  <si>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</si>
  <si>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</si>
  <si>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</si>
  <si>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</si>
  <si>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</si>
  <si>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</si>
  <si>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</si>
  <si>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</si>
  <si>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</si>
  <si>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</si>
  <si>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</si>
  <si>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</si>
  <si>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</si>
  <si>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</si>
  <si>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</si>
  <si>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</si>
  <si>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</si>
  <si>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</si>
  <si>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</si>
  <si>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</si>
  <si>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</si>
  <si>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</si>
  <si>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</si>
  <si>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</si>
  <si>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</si>
  <si>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</si>
  <si>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</si>
  <si>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</si>
  <si>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</si>
  <si>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</si>
  <si>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</si>
  <si>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</si>
  <si>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</si>
  <si>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</si>
  <si>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</si>
  <si>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</si>
  <si>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</si>
  <si>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</si>
  <si>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</si>
  <si>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</si>
  <si>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</si>
  <si>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</si>
  <si>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</si>
  <si>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</si>
  <si>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</si>
  <si>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</si>
  <si>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</si>
  <si>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</si>
  <si>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</si>
  <si>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</si>
  <si>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</si>
  <si>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</si>
  <si>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</si>
  <si>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</si>
  <si>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</si>
  <si>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</si>
  <si>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</si>
  <si>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</si>
  <si>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</si>
  <si>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</si>
  <si>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</si>
  <si>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</si>
  <si>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</si>
  <si>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</si>
  <si>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</si>
  <si>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</si>
  <si>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</si>
  <si>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</si>
  <si>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</si>
  <si>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</si>
  <si>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</si>
  <si>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</si>
  <si>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</si>
  <si>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</si>
  <si>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</si>
  <si>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</si>
  <si>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</si>
  <si>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</si>
  <si>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</si>
  <si>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</si>
  <si>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</si>
  <si>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</si>
  <si>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</si>
  <si>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</si>
  <si>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</si>
  <si>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</si>
  <si>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</si>
  <si>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</si>
  <si>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</si>
  <si>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</si>
  <si>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</si>
  <si>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</si>
  <si>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</si>
  <si>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</si>
  <si>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</si>
  <si>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</si>
  <si>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</si>
  <si>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</si>
  <si>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</si>
  <si>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</si>
  <si>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</si>
  <si>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</si>
  <si>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</si>
  <si>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</si>
  <si>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</si>
  <si>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</si>
  <si>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</si>
  <si>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</si>
  <si>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</si>
  <si>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</si>
  <si>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</si>
  <si>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</si>
  <si>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</si>
  <si>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</si>
  <si>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</si>
  <si>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</si>
  <si>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</si>
  <si>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</si>
  <si>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</si>
  <si>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</si>
  <si>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</si>
  <si>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</si>
  <si>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</si>
  <si>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</si>
  <si>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</si>
  <si>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</si>
  <si>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</si>
  <si>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</si>
  <si>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</si>
  <si>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</si>
  <si>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</si>
  <si>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</si>
  <si>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</si>
  <si>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</si>
  <si>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</si>
  <si>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</si>
  <si>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</si>
  <si>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</si>
  <si>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</si>
  <si>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</si>
  <si>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</si>
  <si>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</si>
  <si>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</si>
  <si>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</si>
  <si>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</si>
  <si>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</si>
  <si>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</si>
  <si>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</si>
  <si>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</si>
  <si>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</si>
  <si>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</si>
  <si>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</si>
  <si>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</si>
  <si>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</si>
  <si>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</si>
  <si>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</si>
  <si>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</si>
  <si>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</si>
  <si>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</si>
  <si>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</si>
  <si>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</si>
  <si>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</si>
  <si>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</si>
  <si>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</si>
  <si>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</si>
  <si>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</si>
  <si>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</si>
  <si>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</si>
  <si>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</si>
  <si>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</si>
  <si>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</si>
  <si>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</si>
  <si>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</si>
  <si>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</si>
  <si>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</si>
  <si>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</si>
  <si>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</si>
  <si>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</si>
  <si>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</si>
  <si>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</si>
  <si>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</si>
  <si>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</si>
  <si>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</si>
  <si>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</si>
  <si>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</si>
  <si>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</si>
  <si>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</si>
  <si>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</si>
  <si>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</si>
  <si>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</si>
  <si>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</si>
  <si>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</si>
  <si>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</si>
  <si>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</si>
  <si>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</si>
  <si>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</si>
  <si>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</si>
  <si>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</si>
  <si>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</si>
  <si>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</si>
  <si>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</si>
  <si>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</si>
  <si>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</si>
  <si>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</si>
  <si>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</si>
  <si>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</si>
  <si>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</si>
  <si>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</si>
  <si>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</si>
  <si>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</si>
  <si>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</si>
  <si>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</si>
  <si>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</si>
  <si>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</si>
  <si>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</si>
  <si>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</si>
  <si>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</si>
  <si>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</si>
  <si>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</si>
  <si>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</si>
  <si>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</si>
  <si>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</si>
  <si>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</si>
  <si>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</si>
  <si>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</si>
  <si>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</si>
  <si>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</si>
  <si>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</si>
  <si>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</si>
  <si>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</si>
  <si>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</si>
  <si>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</si>
  <si>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</si>
  <si>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</si>
  <si>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</si>
  <si>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</si>
  <si>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</si>
  <si>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</si>
  <si>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</si>
  <si>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</si>
  <si>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</si>
  <si>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</si>
  <si>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</si>
  <si>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</si>
  <si>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</si>
  <si>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</si>
  <si>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</si>
  <si>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</si>
  <si>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</si>
  <si>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</si>
  <si>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</si>
  <si>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</si>
  <si>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</si>
  <si>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</si>
  <si>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</si>
  <si>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</si>
  <si>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</si>
  <si>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</si>
  <si>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</si>
  <si>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</si>
  <si>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</si>
  <si>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</si>
  <si>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</si>
  <si>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</si>
  <si>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</si>
  <si>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</si>
  <si>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</si>
  <si>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</si>
  <si>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</si>
  <si>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</si>
  <si>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</si>
  <si>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</si>
  <si>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</si>
  <si>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</si>
  <si>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</si>
  <si>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</si>
  <si>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</si>
  <si>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</si>
  <si>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</si>
  <si>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</si>
  <si>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</si>
  <si>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</si>
  <si>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</si>
  <si>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</si>
  <si>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</si>
  <si>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</si>
  <si>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</si>
  <si>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</si>
  <si>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</si>
  <si>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</si>
  <si>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</si>
  <si>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</si>
  <si>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</si>
  <si>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</si>
  <si>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</si>
  <si>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</si>
  <si>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</si>
  <si>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</si>
  <si>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</si>
  <si>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</si>
  <si>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</si>
  <si>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</si>
  <si>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</si>
  <si>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</si>
  <si>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</si>
  <si>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</si>
  <si>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</si>
  <si>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</si>
  <si>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</si>
  <si>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</si>
  <si>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</si>
  <si>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</si>
  <si>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</si>
  <si>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</si>
  <si>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</si>
  <si>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</si>
  <si>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</si>
  <si>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</si>
  <si>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</si>
  <si>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</si>
  <si>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</si>
  <si>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</si>
  <si>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</si>
  <si>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</si>
  <si>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</si>
  <si>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</si>
  <si>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</si>
  <si>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</si>
  <si>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</si>
  <si>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</si>
  <si>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</si>
  <si>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</si>
  <si>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</si>
  <si>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</si>
  <si>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</si>
  <si>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</si>
  <si>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</si>
  <si>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</si>
  <si>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</si>
  <si>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</si>
  <si>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</si>
  <si>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</si>
  <si>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</si>
  <si>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</si>
  <si>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</si>
  <si>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</si>
  <si>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</si>
  <si>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</si>
  <si>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</si>
  <si>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</si>
  <si>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</si>
  <si>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</si>
  <si>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</si>
  <si>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</si>
  <si>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</si>
  <si>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</si>
  <si>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</si>
  <si>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</si>
  <si>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</si>
  <si>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</si>
  <si>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</si>
  <si>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</si>
  <si>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</si>
  <si>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</si>
  <si>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</si>
  <si>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</si>
  <si>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</si>
  <si>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</si>
  <si>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</si>
  <si>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</si>
  <si>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</si>
  <si>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</si>
  <si>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</si>
  <si>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</si>
  <si>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</si>
  <si>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</si>
  <si>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</si>
  <si>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</si>
  <si>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</si>
  <si>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</si>
  <si>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</si>
  <si>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</si>
  <si>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</si>
  <si>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</si>
  <si>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</si>
  <si>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</si>
  <si>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</si>
  <si>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</si>
  <si>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</si>
  <si>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</si>
  <si>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</si>
  <si>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</si>
  <si>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</si>
  <si>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</si>
  <si>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</si>
  <si>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</si>
  <si>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</si>
  <si>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</si>
  <si>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</si>
  <si>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</si>
  <si>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</si>
  <si>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</si>
  <si>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</si>
  <si>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</si>
  <si>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</si>
  <si>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</si>
  <si>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</si>
  <si>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</si>
  <si>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</si>
  <si>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</si>
  <si>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</si>
  <si>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</si>
  <si>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</si>
  <si>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</si>
  <si>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</si>
  <si>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</si>
  <si>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</si>
  <si>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</si>
  <si>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</si>
  <si>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</si>
  <si>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</si>
  <si>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</si>
  <si>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</si>
  <si>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</si>
  <si>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</si>
  <si>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</si>
  <si>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</si>
  <si>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</si>
  <si>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</si>
  <si>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</si>
  <si>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</si>
  <si>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</si>
  <si>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</si>
  <si>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</si>
  <si>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</si>
  <si>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</si>
  <si>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</si>
  <si>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</si>
  <si>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</si>
  <si>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</si>
  <si>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</si>
  <si>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</si>
  <si>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</si>
  <si>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</si>
  <si>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</si>
  <si>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</si>
  <si>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</si>
  <si>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</si>
  <si>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</si>
  <si>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</si>
  <si>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</si>
  <si>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</si>
  <si>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</si>
  <si>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</si>
  <si>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</si>
  <si>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</si>
  <si>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</si>
  <si>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</si>
  <si>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</si>
  <si>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</si>
  <si>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</si>
  <si>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</si>
  <si>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</si>
  <si>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</si>
  <si>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</si>
  <si>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</si>
  <si>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</si>
  <si>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</si>
  <si>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</si>
  <si>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</si>
  <si>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</si>
  <si>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</si>
  <si>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</si>
  <si>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</si>
  <si>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</si>
  <si>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</si>
  <si>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</si>
  <si>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</si>
  <si>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</si>
  <si>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</si>
  <si>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</si>
  <si>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</si>
  <si>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</si>
  <si>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</si>
  <si>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</si>
  <si>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</si>
  <si>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</si>
  <si>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</si>
  <si>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</si>
  <si>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</si>
  <si>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</si>
  <si>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</si>
  <si>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</si>
  <si>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</si>
  <si>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</si>
  <si>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</si>
  <si>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</si>
  <si>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</si>
  <si>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</si>
  <si>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</si>
  <si>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</si>
  <si>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</si>
  <si>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</si>
  <si>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</si>
  <si>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</si>
  <si>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</si>
  <si>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</si>
  <si>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</si>
  <si>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</si>
  <si>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</si>
  <si>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</si>
  <si>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</si>
  <si>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</si>
  <si>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</si>
  <si>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</si>
  <si>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</si>
  <si>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</si>
  <si>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</si>
  <si>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</si>
  <si>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</si>
  <si>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</si>
  <si>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</si>
  <si>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</si>
  <si>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</si>
  <si>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</si>
  <si>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</si>
  <si>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</si>
  <si>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</si>
  <si>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</si>
  <si>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</si>
  <si>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</si>
  <si>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</si>
  <si>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</si>
  <si>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</si>
  <si>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</si>
  <si>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</si>
  <si>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</si>
  <si>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</si>
  <si>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</si>
  <si>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</si>
  <si>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</si>
  <si>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</si>
  <si>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</si>
  <si>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</si>
  <si>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</si>
  <si>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</si>
  <si>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</si>
  <si>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</si>
  <si>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</si>
  <si>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</si>
  <si>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</si>
  <si>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</si>
  <si>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</si>
  <si>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</si>
  <si>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</si>
  <si>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</si>
  <si>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</si>
  <si>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</si>
  <si>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</si>
  <si>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</si>
  <si>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</si>
  <si>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</si>
  <si>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</si>
  <si>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</si>
  <si>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</si>
  <si>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</si>
  <si>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</si>
  <si>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</si>
  <si>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</si>
  <si>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</si>
  <si>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</si>
  <si>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</si>
  <si>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</si>
  <si>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</si>
  <si>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</si>
  <si>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</si>
  <si>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</si>
  <si>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</si>
  <si>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</si>
  <si>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</si>
  <si>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</si>
  <si>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</si>
  <si>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</si>
  <si>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</si>
  <si>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</si>
  <si>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</si>
  <si>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</si>
  <si>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</si>
  <si>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</si>
  <si>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</si>
  <si>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</si>
  <si>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</si>
  <si>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</si>
  <si>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</si>
  <si>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</si>
  <si>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</si>
  <si>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</si>
  <si>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</si>
  <si>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</si>
  <si>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</si>
  <si>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</si>
  <si>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</si>
  <si>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</si>
  <si>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</si>
  <si>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</si>
  <si>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</si>
  <si>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</si>
  <si>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</si>
  <si>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</si>
  <si>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</si>
  <si>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</si>
  <si>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</si>
  <si>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</si>
  <si>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</si>
  <si>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</si>
  <si>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</si>
  <si>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</si>
  <si>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</si>
  <si>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</si>
  <si>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</si>
  <si>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</si>
  <si>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</si>
  <si>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</si>
  <si>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</si>
  <si>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</si>
  <si>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</si>
  <si>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</si>
  <si>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</si>
  <si>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</si>
  <si>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</si>
  <si>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</si>
  <si>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</si>
  <si>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</si>
  <si>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</si>
  <si>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</si>
  <si>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</si>
  <si>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</si>
  <si>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</si>
  <si>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</si>
  <si>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</si>
  <si>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</si>
  <si>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</si>
  <si>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</si>
  <si>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</si>
  <si>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</si>
  <si>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</si>
  <si>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</si>
  <si>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</si>
  <si>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</si>
  <si>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</si>
  <si>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</si>
  <si>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</si>
  <si>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</si>
  <si>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</si>
  <si>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</si>
  <si>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</si>
  <si>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</si>
  <si>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</si>
  <si>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</si>
  <si>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</si>
  <si>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</si>
  <si>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</si>
  <si>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</si>
  <si>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</si>
  <si>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</si>
  <si>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</si>
  <si>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</si>
  <si>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</si>
  <si>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</si>
  <si>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</si>
  <si>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</si>
  <si>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</si>
  <si>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</si>
  <si>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</si>
  <si>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</si>
  <si>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</si>
  <si>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</si>
  <si>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</si>
  <si>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</si>
  <si>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</si>
  <si>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</si>
  <si>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</si>
  <si>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</si>
  <si>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</si>
  <si>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</si>
  <si>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</si>
  <si>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</si>
  <si>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</si>
  <si>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</si>
  <si>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</si>
  <si>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</si>
  <si>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</si>
  <si>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</si>
  <si>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</si>
  <si>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</si>
  <si>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</si>
  <si>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</si>
  <si>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</si>
  <si>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</si>
  <si>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</si>
  <si>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</si>
  <si>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</si>
  <si>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</si>
  <si>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</si>
  <si>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</si>
  <si>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</si>
  <si>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</si>
  <si>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</si>
  <si>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</si>
  <si>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</si>
  <si>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</si>
  <si>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</si>
  <si>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</si>
  <si>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</si>
  <si>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</si>
  <si>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</si>
  <si>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</si>
  <si>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</si>
  <si>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</si>
  <si>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</si>
  <si>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</si>
  <si>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</si>
  <si>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</si>
  <si>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</si>
  <si>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</si>
  <si>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</si>
  <si>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</si>
  <si>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</si>
  <si>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</si>
  <si>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</si>
  <si>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</si>
  <si>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</si>
  <si>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</si>
  <si>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</si>
  <si>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</si>
  <si>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</si>
  <si>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</si>
  <si>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</si>
  <si>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</si>
  <si>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</si>
  <si>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</si>
  <si>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</si>
  <si>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</si>
  <si>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</si>
  <si>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</si>
  <si>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</si>
  <si>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</si>
  <si>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</si>
  <si>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</si>
  <si>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</si>
  <si>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</si>
  <si>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</si>
  <si>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</si>
  <si>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</si>
  <si>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</si>
  <si>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</si>
  <si>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</si>
  <si>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</si>
  <si>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</si>
  <si>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</si>
  <si>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</si>
  <si>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</si>
  <si>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</si>
  <si>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</si>
  <si>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</si>
  <si>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</si>
  <si>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</si>
  <si>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</si>
  <si>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</si>
  <si>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</si>
  <si>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</si>
  <si>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</si>
  <si>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</si>
  <si>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</si>
  <si>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</si>
  <si>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</si>
  <si>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</si>
  <si>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</si>
  <si>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</si>
  <si>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</si>
  <si>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</si>
  <si>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</si>
  <si>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</si>
  <si>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</si>
  <si>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</si>
  <si>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</si>
  <si>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</si>
  <si>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</si>
  <si>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</si>
  <si>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</si>
  <si>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</si>
  <si>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</si>
  <si>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</si>
  <si>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</si>
  <si>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</si>
  <si>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</si>
  <si>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</si>
  <si>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</si>
  <si>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</si>
  <si>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</si>
  <si>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</si>
  <si>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</si>
  <si>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</si>
  <si>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</si>
  <si>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</si>
  <si>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</si>
  <si>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</si>
  <si>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</si>
  <si>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</si>
  <si>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</si>
  <si>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</si>
  <si>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</si>
  <si>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</si>
  <si>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</si>
  <si>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</si>
  <si>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</si>
  <si>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</si>
  <si>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</si>
  <si>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</si>
  <si>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</si>
  <si>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</si>
  <si>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</si>
  <si>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</si>
  <si>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</si>
  <si>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</si>
  <si>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</si>
  <si>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</si>
  <si>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</si>
  <si>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</si>
  <si>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</si>
  <si>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</si>
  <si>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</si>
  <si>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</si>
  <si>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</si>
  <si>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</si>
  <si>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</si>
  <si>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</si>
  <si>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</si>
  <si>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</si>
  <si>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</si>
  <si>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</si>
  <si>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</si>
  <si>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</si>
  <si>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</si>
  <si>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</si>
  <si>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</si>
  <si>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</si>
  <si>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</si>
  <si>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</si>
  <si>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</si>
  <si>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</si>
  <si>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</si>
  <si>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</si>
  <si>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</si>
  <si>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</si>
  <si>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</si>
  <si>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</si>
  <si>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</si>
  <si>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</si>
  <si>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</si>
  <si>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</si>
  <si>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</si>
  <si>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</si>
  <si>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</si>
  <si>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</si>
  <si>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</si>
  <si>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</si>
  <si>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</si>
  <si>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</si>
  <si>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</si>
  <si>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</si>
  <si>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</si>
  <si>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</si>
  <si>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</si>
  <si>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</si>
  <si>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</si>
  <si>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</si>
  <si>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</si>
  <si>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</si>
  <si>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</si>
  <si>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</si>
  <si>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</si>
  <si>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</si>
  <si>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</si>
  <si>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</si>
  <si>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</si>
  <si>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</si>
  <si>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</si>
  <si>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</si>
  <si>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</si>
  <si>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</si>
  <si>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</si>
  <si>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</si>
  <si>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</si>
  <si>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</si>
  <si>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</si>
  <si>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</si>
  <si>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</si>
  <si>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</si>
  <si>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</si>
  <si>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</si>
  <si>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</si>
  <si>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</si>
  <si>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</si>
  <si>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</si>
  <si>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</si>
  <si>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</si>
  <si>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</si>
  <si>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</si>
  <si>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</si>
  <si>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</si>
  <si>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</si>
  <si>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</si>
  <si>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</si>
  <si>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</si>
  <si>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</si>
  <si>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</si>
  <si>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</si>
  <si>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</si>
  <si>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</si>
  <si>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</si>
  <si>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</si>
  <si>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</si>
  <si>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</si>
  <si>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</si>
  <si>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</si>
  <si>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</si>
  <si>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</si>
  <si>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</si>
  <si>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</si>
  <si>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</si>
  <si>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</si>
  <si>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</si>
  <si>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</si>
  <si>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</si>
  <si>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</si>
  <si>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</si>
  <si>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</si>
  <si>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</si>
  <si>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</si>
  <si>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</si>
  <si>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</si>
  <si>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</si>
  <si>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</si>
  <si>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</si>
  <si>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</si>
  <si>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</si>
  <si>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</si>
  <si>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</si>
  <si>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</si>
  <si>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</si>
  <si>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</si>
  <si>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</si>
  <si>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</si>
  <si>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</si>
  <si>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</si>
  <si>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</si>
  <si>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</si>
  <si>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</si>
  <si>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</si>
  <si>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</si>
  <si>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</si>
  <si>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</si>
  <si>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</si>
  <si>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</si>
  <si>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</si>
  <si>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</si>
  <si>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</si>
  <si>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</si>
  <si>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</si>
  <si>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</si>
  <si>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</si>
  <si>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</si>
  <si>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</si>
  <si>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</si>
  <si>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</si>
  <si>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</si>
  <si>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</si>
  <si>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</si>
  <si>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</si>
  <si>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</si>
  <si>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</si>
  <si>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</si>
  <si>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</si>
  <si>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</si>
  <si>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</si>
  <si>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</si>
  <si>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</si>
  <si>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</si>
  <si>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</si>
  <si>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</si>
  <si>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</si>
  <si>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</si>
  <si>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</si>
  <si>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</si>
  <si>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</si>
  <si>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</si>
  <si>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</si>
  <si>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</si>
  <si>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</si>
  <si>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</si>
  <si>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</si>
  <si>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</si>
  <si>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</si>
  <si>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</si>
  <si>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</si>
  <si>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</si>
  <si>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</si>
  <si>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</si>
  <si>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</si>
  <si>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</si>
  <si>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</si>
  <si>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</si>
  <si>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</si>
  <si>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</si>
  <si>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</si>
  <si>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</si>
  <si>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</si>
  <si>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</si>
  <si>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</si>
  <si>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</si>
  <si>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</si>
  <si>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</si>
  <si>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</si>
  <si>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</si>
  <si>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</si>
  <si>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</si>
  <si>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</si>
  <si>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</si>
  <si>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</si>
  <si>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</si>
  <si>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</si>
  <si>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</si>
  <si>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</si>
  <si>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</si>
  <si>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</si>
  <si>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</si>
  <si>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</si>
  <si>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</si>
  <si>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</si>
  <si>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</si>
  <si>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</si>
  <si>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</si>
  <si>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</si>
  <si>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</si>
  <si>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</si>
  <si>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</si>
  <si>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</si>
  <si>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</si>
  <si>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</si>
  <si>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</si>
  <si>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</si>
  <si>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</si>
  <si>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</si>
  <si>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</si>
  <si>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</si>
  <si>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</si>
  <si>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</si>
  <si>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</si>
  <si>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</si>
  <si>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</si>
  <si>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</si>
  <si>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</si>
  <si>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</si>
  <si>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</si>
  <si>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</si>
  <si>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</si>
  <si>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</si>
  <si>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</si>
  <si>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</si>
  <si>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</si>
  <si>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</si>
  <si>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</si>
  <si>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</si>
  <si>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</si>
  <si>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</si>
  <si>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</si>
  <si>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</si>
  <si>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</si>
  <si>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</si>
  <si>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</si>
  <si>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</si>
  <si>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</si>
  <si>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</si>
  <si>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</si>
  <si>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</si>
  <si>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</si>
  <si>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</si>
  <si>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</si>
  <si>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</si>
  <si>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</si>
  <si>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</si>
  <si>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</si>
  <si>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</si>
  <si>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</si>
  <si>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</si>
  <si>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</si>
  <si>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</si>
  <si>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</si>
  <si>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</si>
  <si>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</si>
  <si>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</si>
  <si>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</si>
  <si>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</si>
  <si>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</si>
  <si>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</si>
  <si>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</si>
  <si>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</si>
  <si>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</si>
  <si>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</si>
  <si>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</si>
  <si>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</si>
  <si>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</si>
  <si>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</si>
  <si>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</si>
  <si>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</si>
  <si>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</si>
  <si>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</si>
  <si>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</si>
  <si>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</si>
  <si>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</si>
  <si>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</si>
  <si>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</si>
  <si>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</si>
  <si>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</si>
  <si>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</si>
  <si>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</si>
  <si>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</si>
  <si>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</si>
  <si>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</si>
  <si>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</si>
  <si>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</si>
  <si>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</si>
  <si>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</si>
  <si>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</si>
  <si>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</si>
  <si>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</si>
  <si>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</si>
  <si>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</si>
  <si>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</si>
  <si>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</si>
  <si>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</si>
  <si>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</si>
  <si>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</si>
  <si>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</si>
  <si>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</si>
  <si>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</si>
  <si>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</si>
  <si>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</si>
  <si>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</si>
  <si>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</si>
  <si>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</si>
  <si>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</si>
  <si>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</si>
  <si>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</si>
  <si>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</si>
  <si>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</si>
  <si>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</si>
  <si>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</si>
  <si>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</si>
  <si>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</si>
  <si>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</si>
  <si>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</si>
  <si>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</si>
  <si>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</si>
  <si>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</si>
  <si>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</si>
  <si>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</si>
  <si>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</si>
  <si>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</si>
  <si>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</si>
  <si>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</si>
  <si>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</si>
  <si>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</si>
  <si>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</si>
  <si>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</si>
  <si>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</si>
  <si>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</si>
  <si>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</si>
  <si>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</si>
  <si>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</si>
  <si>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</si>
  <si>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</si>
  <si>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</si>
  <si>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</si>
  <si>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</si>
  <si>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</si>
  <si>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</si>
  <si>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</si>
  <si>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</si>
  <si>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</si>
  <si>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</si>
  <si>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</si>
  <si>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</si>
  <si>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</si>
  <si>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</si>
  <si>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</si>
  <si>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</si>
  <si>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</si>
  <si>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</si>
  <si>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</si>
  <si>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</si>
  <si>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</si>
  <si>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</si>
  <si>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</si>
  <si>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</si>
  <si>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</si>
  <si>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</si>
  <si>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</si>
  <si>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</si>
  <si>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</si>
  <si>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</si>
  <si>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</si>
  <si>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</si>
  <si>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</si>
  <si>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</si>
  <si>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</si>
  <si>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</si>
  <si>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</si>
  <si>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</si>
  <si>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</si>
  <si>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</si>
  <si>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</si>
  <si>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</si>
  <si>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</si>
  <si>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</si>
  <si>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</si>
  <si>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</si>
  <si>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</si>
  <si>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</si>
  <si>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</si>
  <si>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</si>
  <si>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</si>
  <si>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</si>
  <si>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</si>
  <si>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</si>
  <si>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</si>
  <si>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</si>
  <si>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</si>
  <si>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</si>
  <si>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</si>
  <si>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</si>
  <si>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</si>
  <si>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</si>
  <si>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</si>
  <si>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</si>
  <si>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</si>
  <si>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</si>
  <si>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</si>
  <si>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</si>
  <si>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</si>
  <si>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</si>
  <si>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</si>
  <si>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</si>
  <si>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</si>
  <si>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</si>
  <si>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</si>
  <si>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</si>
  <si>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</si>
  <si>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</si>
  <si>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</si>
  <si>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</si>
  <si>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</si>
  <si>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</si>
  <si>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</si>
  <si>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</si>
  <si>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</si>
  <si>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</si>
  <si>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</si>
  <si>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</si>
  <si>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</si>
  <si>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</si>
  <si>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</si>
  <si>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</si>
  <si>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</si>
  <si>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</si>
  <si>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</si>
  <si>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</si>
  <si>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</si>
  <si>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</si>
  <si>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</si>
  <si>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</si>
  <si>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</si>
  <si>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</si>
  <si>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</si>
  <si>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</si>
  <si>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</si>
  <si>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</si>
  <si>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</si>
  <si>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</si>
  <si>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</si>
  <si>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</si>
  <si>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</si>
  <si>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</si>
  <si>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</si>
  <si>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</si>
  <si>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</si>
  <si>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</si>
  <si>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</si>
  <si>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</si>
  <si>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</si>
  <si>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</si>
  <si>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</si>
  <si>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</si>
  <si>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</si>
  <si>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</si>
  <si>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</si>
  <si>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</si>
  <si>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</si>
  <si>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</si>
  <si>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</si>
  <si>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</si>
  <si>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</si>
  <si>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</si>
  <si>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</si>
  <si>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</si>
  <si>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</si>
  <si>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</si>
  <si>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</si>
  <si>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</si>
  <si>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</si>
  <si>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</si>
  <si>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</si>
  <si>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</si>
  <si>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</si>
  <si>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</si>
  <si>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</si>
  <si>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</si>
  <si>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</si>
  <si>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</si>
  <si>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</si>
  <si>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</si>
  <si>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</si>
  <si>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</si>
  <si>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</si>
  <si>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</si>
  <si>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</si>
  <si>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</si>
  <si>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</si>
  <si>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</si>
  <si>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</si>
  <si>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</si>
  <si>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</si>
  <si>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</si>
  <si>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</si>
  <si>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</si>
  <si>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</si>
  <si>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</si>
  <si>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</si>
  <si>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</si>
  <si>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</si>
  <si>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</si>
  <si>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</si>
  <si>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</si>
  <si>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</si>
  <si>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</si>
  <si>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</si>
  <si>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</si>
  <si>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</si>
  <si>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</si>
  <si>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</si>
  <si>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</si>
  <si>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</si>
  <si>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</si>
  <si>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</si>
  <si>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</si>
  <si>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</si>
  <si>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</si>
  <si>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</si>
  <si>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</si>
  <si>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</si>
  <si>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</si>
  <si>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</si>
  <si>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</si>
  <si>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</si>
  <si>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</si>
  <si>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</si>
  <si>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</si>
  <si>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</si>
  <si>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</si>
  <si>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</si>
  <si>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</si>
  <si>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</si>
  <si>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</si>
  <si>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</si>
  <si>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</si>
  <si>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</si>
  <si>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</si>
  <si>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</si>
  <si>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</si>
  <si>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</si>
  <si>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</si>
  <si>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</si>
  <si>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</si>
  <si>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</si>
  <si>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</si>
  <si>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</si>
  <si>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</si>
  <si>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</si>
  <si>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</si>
  <si>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</si>
  <si>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</si>
  <si>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</si>
  <si>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</si>
  <si>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</si>
  <si>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</si>
  <si>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</si>
  <si>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</si>
  <si>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</si>
  <si>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</si>
  <si>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</si>
  <si>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</si>
  <si>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</si>
  <si>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</si>
  <si>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</si>
  <si>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</si>
  <si>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</si>
  <si>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</si>
  <si>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</si>
  <si>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</si>
  <si>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</si>
  <si>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</si>
  <si>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</si>
  <si>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</si>
  <si>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</si>
  <si>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</si>
  <si>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</si>
  <si>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</si>
  <si>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</si>
  <si>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</si>
  <si>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</si>
  <si>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</si>
  <si>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</si>
  <si>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</si>
  <si>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</si>
  <si>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</si>
  <si>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</si>
  <si>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</si>
  <si>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</si>
  <si>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</si>
  <si>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</si>
  <si>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</si>
  <si>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</si>
  <si>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</si>
  <si>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</si>
  <si>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</si>
  <si>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</si>
  <si>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</si>
  <si>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</si>
  <si>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</si>
  <si>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</si>
  <si>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</si>
  <si>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</si>
  <si>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</si>
  <si>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</si>
  <si>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</si>
  <si>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</si>
  <si>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</si>
  <si>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</si>
  <si>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</si>
  <si>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</si>
  <si>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</si>
  <si>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</si>
  <si>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</si>
  <si>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</si>
  <si>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</si>
  <si>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</si>
  <si>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</si>
  <si>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</si>
  <si>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</si>
  <si>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</si>
  <si>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</si>
  <si>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</si>
  <si>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</si>
  <si>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</si>
  <si>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</si>
  <si>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</si>
  <si>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</si>
  <si>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</si>
  <si>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</si>
  <si>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</si>
  <si>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</si>
  <si>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</si>
  <si>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</si>
  <si>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</si>
  <si>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</si>
  <si>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</si>
  <si>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</si>
  <si>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</si>
  <si>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</si>
  <si>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</si>
  <si>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</si>
  <si>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</si>
  <si>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</si>
  <si>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</si>
  <si>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</si>
  <si>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</si>
  <si>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</si>
  <si>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</si>
  <si>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</si>
  <si>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</si>
  <si>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</si>
  <si>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</si>
  <si>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</si>
  <si>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</si>
  <si>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</si>
  <si>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</si>
  <si>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</si>
  <si>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</si>
  <si>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</si>
  <si>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</si>
  <si>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</si>
  <si>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</si>
  <si>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</si>
  <si>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</si>
  <si>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</si>
  <si>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</si>
  <si>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</si>
  <si>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</si>
  <si>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</si>
  <si>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</si>
  <si>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</si>
  <si>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</si>
  <si>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</si>
  <si>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</si>
  <si>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</si>
  <si>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</si>
  <si>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</si>
  <si>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</si>
  <si>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</si>
  <si>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</si>
  <si>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</si>
  <si>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</si>
  <si>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</si>
  <si>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</si>
  <si>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</si>
  <si>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</si>
  <si>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</si>
  <si>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</si>
  <si>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</si>
  <si>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</si>
  <si>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</si>
  <si>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</si>
  <si>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</si>
  <si>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</si>
  <si>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</si>
  <si>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</si>
  <si>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</si>
  <si>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</si>
  <si>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</si>
  <si>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</si>
  <si>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</si>
  <si>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</si>
  <si>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</si>
  <si>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</si>
  <si>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</si>
  <si>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</si>
  <si>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</si>
  <si>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</si>
  <si>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</si>
  <si>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</si>
  <si>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</si>
  <si>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</si>
  <si>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</si>
  <si>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</si>
  <si>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</si>
  <si>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</si>
  <si>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</si>
  <si>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</si>
  <si>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</si>
  <si>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</si>
  <si>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</si>
  <si>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</si>
  <si>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</si>
  <si>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</si>
  <si>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</si>
  <si>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</si>
  <si>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</si>
  <si>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</si>
  <si>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</si>
  <si>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</si>
  <si>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</si>
  <si>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</si>
  <si>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</si>
  <si>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</si>
  <si>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</si>
  <si>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</si>
  <si>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</si>
  <si>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</si>
  <si>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</si>
  <si>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</si>
  <si>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</si>
  <si>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</si>
  <si>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</si>
  <si>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</si>
  <si>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</si>
  <si>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</si>
  <si>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</si>
  <si>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</si>
  <si>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</si>
  <si>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</si>
  <si>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</si>
  <si>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</si>
  <si>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</si>
  <si>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</si>
  <si>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</si>
  <si>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</si>
  <si>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</si>
  <si>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</si>
  <si>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</si>
  <si>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</si>
  <si>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</si>
  <si>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</si>
  <si>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</si>
  <si>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</si>
  <si>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</si>
  <si>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</si>
  <si>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</si>
  <si>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</si>
  <si>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</si>
  <si>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</si>
  <si>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</si>
  <si>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</si>
  <si>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</si>
  <si>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</si>
  <si>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</si>
  <si>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</si>
  <si>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</si>
  <si>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</si>
  <si>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</si>
  <si>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</si>
  <si>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</si>
  <si>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</si>
  <si>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</si>
  <si>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</si>
  <si>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</si>
  <si>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</si>
  <si>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</si>
  <si>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</si>
  <si>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</si>
  <si>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</si>
  <si>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</si>
  <si>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</si>
  <si>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</si>
  <si>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</si>
  <si>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</si>
  <si>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</si>
  <si>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</si>
  <si>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</si>
  <si>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</si>
  <si>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</si>
  <si>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</si>
  <si>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</si>
  <si>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</si>
  <si>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</si>
  <si>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</si>
  <si>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</si>
  <si>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</si>
  <si>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</si>
  <si>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</si>
  <si>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</si>
  <si>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</si>
  <si>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</si>
  <si>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</si>
  <si>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</si>
  <si>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</si>
  <si>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</si>
  <si>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</si>
  <si>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</si>
  <si>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</si>
  <si>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</si>
  <si>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</si>
  <si>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</si>
  <si>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</si>
  <si>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</si>
  <si>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</si>
  <si>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</si>
  <si>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</si>
  <si>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</si>
  <si>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</si>
  <si>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</si>
  <si>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</si>
  <si>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</si>
  <si>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</si>
  <si>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</si>
  <si>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</si>
  <si>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</si>
  <si>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</si>
  <si>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</si>
  <si>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</si>
  <si>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</si>
  <si>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</si>
  <si>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</si>
  <si>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</si>
  <si>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</si>
  <si>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</si>
  <si>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</si>
  <si>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</si>
  <si>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</si>
  <si>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</si>
  <si>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</si>
  <si>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</si>
  <si>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</si>
  <si>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</si>
  <si>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</si>
  <si>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</si>
  <si>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</si>
  <si>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</si>
  <si>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</si>
  <si>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</si>
  <si>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</si>
  <si>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</si>
  <si>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</si>
  <si>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</si>
  <si>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</si>
  <si>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</si>
  <si>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</si>
  <si>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</si>
  <si>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</si>
  <si>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</si>
  <si>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</si>
  <si>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</si>
  <si>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</si>
  <si>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</si>
  <si>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</si>
  <si>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</si>
  <si>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</si>
  <si>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</si>
  <si>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</si>
  <si>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</si>
  <si>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</si>
  <si>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</si>
  <si>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</si>
  <si>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</si>
  <si>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</si>
  <si>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</si>
  <si>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</si>
  <si>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</si>
  <si>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</si>
  <si>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</si>
  <si>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</si>
  <si>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</si>
  <si>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</si>
  <si>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</si>
  <si>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</si>
  <si>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</si>
  <si>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</si>
  <si>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</si>
  <si>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</si>
  <si>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</si>
  <si>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</si>
  <si>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</si>
  <si>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</si>
  <si>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</si>
  <si>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</si>
  <si>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</si>
  <si>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</si>
  <si>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</si>
  <si>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</si>
  <si>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</si>
  <si>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</si>
  <si>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</si>
  <si>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</si>
  <si>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</si>
  <si>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</si>
  <si>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</si>
  <si>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</si>
  <si>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</si>
  <si>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</si>
  <si>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</si>
  <si>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</si>
  <si>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</si>
  <si>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</si>
  <si>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</si>
  <si>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</si>
  <si>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</si>
  <si>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</si>
  <si>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</si>
  <si>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</si>
  <si>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</si>
  <si>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</si>
  <si>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</si>
  <si>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</si>
  <si>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</si>
  <si>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</si>
  <si>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</si>
  <si>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</si>
  <si>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</si>
  <si>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</si>
  <si>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</si>
  <si>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</si>
  <si>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</si>
  <si>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</si>
  <si>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</si>
  <si>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</si>
  <si>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</si>
  <si>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</si>
  <si>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</si>
  <si>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</si>
  <si>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</si>
  <si>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</si>
  <si>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</si>
  <si>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</si>
  <si>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</si>
  <si>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</si>
  <si>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</si>
  <si>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</si>
  <si>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</si>
  <si>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</si>
  <si>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</si>
  <si>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</si>
  <si>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</si>
  <si>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</si>
  <si>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</si>
  <si>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</si>
  <si>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</si>
  <si>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</si>
  <si>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</si>
  <si>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</si>
  <si>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</si>
  <si>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</si>
  <si>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</si>
  <si>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</si>
  <si>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</si>
  <si>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</si>
  <si>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</si>
  <si>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</si>
  <si>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</si>
  <si>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</si>
  <si>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</si>
  <si>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</si>
  <si>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</si>
  <si>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</si>
  <si>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</si>
  <si>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</si>
  <si>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</si>
  <si>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</si>
  <si>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</si>
  <si>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</si>
  <si>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</si>
  <si>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</si>
  <si>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</si>
  <si>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</si>
  <si>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</si>
  <si>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</si>
  <si>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</si>
  <si>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</si>
  <si>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</si>
  <si>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</si>
  <si>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</si>
  <si>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</si>
  <si>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</si>
  <si>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</si>
  <si>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</si>
  <si>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</si>
  <si>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</si>
  <si>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</si>
  <si>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</si>
  <si>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</si>
  <si>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</si>
  <si>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</si>
  <si>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</si>
  <si>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</si>
  <si>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</si>
  <si>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</si>
  <si>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</si>
  <si>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</si>
  <si>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</si>
  <si>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</si>
  <si>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</si>
  <si>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</si>
  <si>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</si>
  <si>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</si>
  <si>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</si>
  <si>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</si>
  <si>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</si>
  <si>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</si>
  <si>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</si>
  <si>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</si>
  <si>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</si>
  <si>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</si>
  <si>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</si>
  <si>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</si>
  <si>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</si>
  <si>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</si>
  <si>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</si>
  <si>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</si>
  <si>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</si>
  <si>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</si>
  <si>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</si>
  <si>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</si>
  <si>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</si>
  <si>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</si>
  <si>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</si>
  <si>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</si>
  <si>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</si>
  <si>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</si>
  <si>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</si>
  <si>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</si>
  <si>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</si>
  <si>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</si>
  <si>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</si>
  <si>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</si>
  <si>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</si>
  <si>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</si>
  <si>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</si>
  <si>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</si>
  <si>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</si>
  <si>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</si>
  <si>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</si>
  <si>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</si>
  <si>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</si>
  <si>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</si>
  <si>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</si>
  <si>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</si>
  <si>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</si>
  <si>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</si>
  <si>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</si>
  <si>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</si>
  <si>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</si>
  <si>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</si>
  <si>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</si>
  <si>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</si>
  <si>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</si>
  <si>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</si>
  <si>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</si>
  <si>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</si>
  <si>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</si>
  <si>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</si>
  <si>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</si>
  <si>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</si>
  <si>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</si>
  <si>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</si>
  <si>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</si>
  <si>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</si>
  <si>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</si>
  <si>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</si>
  <si>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</si>
  <si>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</si>
  <si>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</si>
  <si>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</si>
  <si>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</si>
  <si>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</si>
  <si>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</si>
  <si>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</si>
  <si>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</si>
  <si>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</si>
  <si>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</si>
  <si>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</si>
  <si>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</si>
  <si>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</si>
  <si>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</si>
  <si>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</si>
  <si>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</si>
  <si>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</si>
  <si>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</si>
  <si>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</si>
  <si>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</si>
  <si>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</si>
  <si>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</si>
  <si>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</si>
  <si>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</si>
  <si>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</si>
  <si>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</si>
  <si>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</si>
  <si>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</si>
  <si>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</si>
  <si>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</si>
  <si>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</si>
  <si>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</si>
  <si>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</si>
  <si>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</si>
  <si>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</si>
  <si>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</si>
  <si>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</si>
  <si>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</si>
  <si>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</si>
  <si>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</si>
  <si>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</si>
  <si>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</si>
  <si>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</si>
  <si>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</si>
  <si>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</si>
  <si>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</si>
  <si>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</si>
  <si>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</si>
  <si>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</si>
  <si>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</si>
  <si>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</si>
  <si>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</si>
  <si>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</si>
  <si>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</si>
  <si>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</si>
  <si>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</si>
  <si>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</si>
  <si>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</si>
  <si>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</si>
  <si>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</si>
  <si>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</si>
  <si>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</si>
  <si>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</si>
  <si>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</si>
  <si>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</si>
  <si>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</si>
  <si>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</si>
  <si>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</si>
  <si>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</si>
  <si>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</si>
  <si>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</si>
  <si>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</si>
  <si>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</si>
  <si>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</si>
  <si>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</si>
  <si>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</si>
  <si>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</si>
  <si>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</si>
  <si>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</si>
  <si>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</si>
  <si>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</si>
  <si>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</si>
  <si>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</si>
  <si>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</si>
  <si>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</si>
  <si>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</si>
  <si>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</si>
  <si>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</si>
  <si>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</si>
  <si>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</si>
  <si>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</si>
  <si>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</si>
  <si>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</si>
  <si>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</si>
  <si>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</si>
  <si>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</si>
  <si>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</si>
  <si>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</si>
  <si>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</si>
  <si>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</si>
  <si>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</si>
  <si>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</si>
  <si>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</si>
  <si>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</si>
  <si>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</si>
  <si>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</si>
  <si>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</si>
  <si>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</si>
  <si>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</si>
  <si>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</si>
  <si>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</si>
  <si>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</si>
  <si>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</si>
  <si>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</si>
  <si>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</si>
  <si>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</si>
  <si>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</si>
  <si>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</si>
  <si>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</si>
  <si>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</si>
  <si>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</si>
  <si>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</si>
  <si>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</si>
  <si>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</si>
  <si>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</si>
  <si>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</si>
  <si>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</si>
  <si>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</si>
  <si>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</si>
  <si>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</si>
  <si>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</si>
  <si>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</si>
  <si>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</si>
  <si>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</si>
  <si>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</si>
  <si>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</si>
  <si>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</si>
  <si>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</si>
  <si>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</si>
  <si>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</si>
  <si>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</si>
  <si>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</si>
  <si>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</si>
  <si>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</si>
  <si>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</si>
  <si>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</si>
  <si>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</si>
  <si>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</si>
  <si>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</si>
  <si>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</si>
  <si>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</si>
  <si>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</si>
  <si>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</si>
  <si>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</si>
  <si>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</si>
  <si>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</si>
  <si>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</si>
  <si>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</si>
  <si>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</si>
  <si>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</si>
  <si>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</si>
  <si>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</si>
  <si>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</si>
  <si>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</si>
  <si>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</si>
  <si>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</si>
  <si>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</si>
  <si>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</si>
  <si>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</si>
  <si>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</si>
  <si>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</si>
  <si>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</si>
  <si>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</si>
  <si>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</si>
  <si>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</si>
  <si>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</si>
  <si>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</si>
  <si>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</si>
  <si>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</si>
  <si>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</si>
  <si>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</si>
  <si>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</si>
  <si>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</si>
  <si>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</si>
  <si>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</si>
  <si>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</si>
  <si>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</si>
  <si>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</si>
  <si>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</si>
  <si>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</si>
  <si>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</si>
  <si>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</si>
  <si>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</si>
  <si>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</si>
  <si>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</si>
  <si>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</si>
  <si>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</si>
  <si>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</si>
  <si>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</si>
  <si>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</si>
  <si>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</si>
  <si>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</si>
  <si>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</si>
  <si>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</si>
  <si>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</si>
  <si>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</si>
  <si>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</si>
  <si>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</si>
  <si>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</si>
  <si>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</si>
  <si>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</si>
  <si>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</si>
  <si>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</si>
  <si>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</si>
  <si>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</si>
  <si>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</si>
  <si>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</si>
  <si>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</si>
  <si>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</si>
  <si>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</si>
  <si>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</si>
  <si>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</si>
  <si>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</si>
  <si>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</si>
  <si>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</si>
  <si>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</si>
  <si>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</si>
  <si>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</si>
  <si>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</si>
  <si>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</si>
  <si>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</si>
  <si>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</si>
  <si>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</si>
  <si>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</si>
  <si>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</si>
  <si>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</si>
  <si>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</si>
  <si>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</si>
  <si>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</si>
  <si>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</si>
  <si>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</si>
  <si>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</si>
  <si>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</si>
  <si>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</si>
  <si>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</si>
  <si>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</si>
  <si>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</si>
  <si>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</si>
  <si>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</si>
  <si>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</si>
  <si>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</si>
  <si>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</si>
  <si>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</si>
  <si>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</si>
  <si>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</si>
  <si>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</si>
  <si>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</si>
  <si>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</si>
  <si>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</si>
  <si>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</si>
  <si>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</si>
  <si>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</si>
  <si>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</si>
  <si>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</si>
  <si>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</si>
  <si>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</si>
  <si>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</si>
  <si>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</si>
  <si>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</si>
  <si>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</si>
  <si>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</si>
  <si>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</si>
  <si>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</si>
  <si>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</si>
  <si>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</si>
  <si>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</si>
  <si>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</si>
  <si>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</si>
  <si>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</si>
  <si>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</si>
  <si>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</si>
  <si>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</si>
  <si>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</si>
  <si>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</si>
  <si>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</si>
  <si>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</si>
  <si>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</si>
  <si>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</si>
  <si>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</si>
  <si>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</si>
  <si>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</si>
  <si>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</si>
  <si>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</si>
  <si>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</si>
  <si>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</si>
  <si>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</si>
  <si>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</si>
  <si>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</si>
  <si>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</si>
  <si>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</si>
  <si>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</si>
  <si>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</si>
  <si>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</si>
  <si>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</si>
  <si>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</si>
  <si>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</si>
  <si>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</si>
  <si>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</si>
  <si>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</si>
  <si>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</si>
  <si>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</si>
  <si>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</si>
  <si>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</si>
  <si>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</si>
  <si>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</si>
  <si>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</si>
  <si>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</si>
  <si>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</si>
  <si>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</si>
  <si>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</si>
  <si>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</si>
  <si>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</si>
  <si>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</si>
  <si>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</si>
  <si>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</si>
  <si>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</si>
  <si>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</si>
  <si>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</si>
  <si>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</si>
  <si>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</si>
  <si>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</si>
  <si>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</si>
  <si>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</si>
  <si>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</si>
  <si>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</si>
  <si>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</si>
  <si>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</si>
  <si>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</si>
  <si>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</si>
  <si>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</si>
  <si>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</si>
  <si>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</si>
  <si>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</si>
  <si>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</si>
  <si>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</si>
  <si>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</si>
  <si>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</si>
  <si>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</si>
  <si>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</si>
  <si>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</si>
  <si>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</si>
  <si>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</si>
  <si>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</si>
  <si>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</si>
  <si>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</si>
  <si>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</si>
  <si>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</si>
  <si>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</si>
  <si>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</si>
  <si>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</si>
  <si>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</si>
  <si>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</si>
  <si>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</si>
  <si>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</si>
  <si>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</si>
  <si>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</si>
  <si>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</si>
  <si>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</si>
  <si>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</si>
  <si>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</si>
  <si>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</si>
  <si>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</si>
  <si>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</si>
  <si>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</si>
  <si>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</si>
  <si>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</si>
  <si>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</si>
  <si>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</si>
  <si>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</si>
  <si>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</si>
  <si>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</si>
  <si>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</si>
  <si>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</si>
  <si>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</si>
  <si>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</si>
  <si>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</si>
  <si>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</si>
  <si>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</si>
  <si>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</si>
  <si>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</si>
  <si>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</si>
  <si>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</si>
  <si>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</si>
  <si>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</si>
  <si>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</si>
  <si>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</si>
  <si>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</si>
  <si>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</si>
  <si>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</si>
  <si>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</si>
  <si>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</si>
  <si>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</si>
  <si>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</si>
  <si>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</si>
  <si>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</si>
  <si>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</si>
  <si>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</si>
  <si>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</si>
  <si>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</si>
  <si>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</si>
  <si>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</si>
  <si>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</si>
  <si>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</si>
  <si>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</si>
  <si>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</si>
  <si>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</si>
  <si>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</si>
  <si>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</si>
  <si>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</si>
  <si>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</si>
  <si>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</si>
  <si>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</si>
  <si>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</si>
  <si>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</si>
  <si>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</si>
  <si>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</si>
  <si>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</si>
  <si>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</si>
  <si>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</si>
  <si>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</si>
  <si>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</si>
  <si>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</si>
  <si>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</si>
  <si>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</si>
  <si>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</si>
  <si>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</si>
  <si>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</si>
  <si>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</si>
  <si>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</si>
  <si>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</si>
  <si>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</si>
  <si>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</si>
  <si>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</si>
  <si>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</si>
  <si>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</si>
  <si>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</si>
  <si>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</si>
  <si>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</si>
  <si>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</si>
  <si>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</si>
  <si>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</si>
  <si>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</si>
  <si>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</si>
  <si>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</si>
  <si>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</si>
  <si>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</si>
  <si>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</si>
  <si>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</si>
  <si>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</si>
  <si>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</si>
  <si>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</si>
  <si>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</si>
  <si>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</si>
  <si>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</si>
  <si>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</si>
  <si>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</si>
  <si>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</si>
  <si>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</si>
  <si>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</si>
  <si>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</si>
  <si>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</si>
  <si>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</si>
  <si>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</si>
  <si>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</si>
  <si>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</si>
  <si>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</si>
  <si>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</si>
  <si>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</si>
  <si>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</si>
  <si>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</si>
  <si>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</si>
  <si>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</si>
  <si>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</si>
  <si>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</si>
  <si>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</si>
  <si>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</si>
  <si>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</si>
  <si>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</si>
  <si>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</si>
  <si>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</si>
  <si>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</si>
  <si>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</si>
  <si>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</si>
  <si>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</si>
  <si>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</si>
  <si>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</si>
  <si>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</si>
  <si>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</si>
  <si>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</si>
  <si>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</si>
  <si>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</si>
  <si>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</si>
  <si>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</si>
  <si>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</si>
  <si>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</si>
  <si>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</si>
  <si>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</si>
  <si>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</si>
  <si>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</si>
  <si>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</si>
  <si>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</si>
  <si>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</si>
  <si>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</si>
  <si>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</si>
  <si>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</si>
  <si>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</si>
  <si>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</si>
  <si>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</si>
  <si>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</si>
  <si>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</si>
  <si>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</si>
  <si>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</si>
  <si>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</si>
  <si>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</si>
  <si>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</si>
  <si>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</si>
  <si>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</si>
  <si>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</si>
  <si>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</si>
  <si>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</si>
  <si>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</si>
  <si>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</si>
  <si>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</si>
  <si>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</si>
  <si>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</si>
  <si>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</si>
  <si>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</si>
  <si>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</si>
  <si>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</si>
  <si>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</si>
  <si>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</si>
  <si>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</si>
  <si>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</si>
  <si>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</si>
  <si>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</si>
  <si>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</si>
  <si>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</si>
  <si>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</si>
  <si>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</si>
  <si>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</si>
  <si>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</si>
  <si>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</si>
  <si>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</si>
  <si>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</si>
  <si>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</si>
  <si>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</si>
  <si>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</si>
  <si>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</si>
  <si>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</si>
  <si>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</si>
  <si>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</si>
  <si>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</si>
  <si>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</si>
  <si>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</si>
  <si>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</si>
  <si>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</si>
  <si>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</si>
  <si>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</si>
  <si>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</si>
  <si>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</si>
  <si>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</si>
  <si>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</si>
  <si>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</si>
  <si>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</si>
  <si>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</si>
  <si>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</si>
  <si>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</si>
  <si>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</si>
  <si>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</si>
  <si>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</si>
  <si>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</si>
  <si>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</si>
  <si>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</si>
  <si>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</si>
  <si>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</si>
  <si>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</si>
  <si>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</si>
  <si>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</si>
  <si>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</si>
  <si>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</si>
  <si>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</si>
  <si>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</si>
  <si>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</si>
  <si>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</si>
  <si>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</si>
  <si>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</si>
  <si>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</si>
  <si>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</si>
  <si>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</si>
  <si>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</si>
  <si>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</si>
  <si>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</si>
  <si>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</si>
  <si>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</si>
  <si>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</si>
  <si>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</si>
  <si>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</si>
  <si>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</si>
  <si>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</si>
  <si>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</si>
  <si>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</si>
  <si>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</si>
  <si>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</si>
  <si>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</si>
  <si>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</si>
  <si>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</si>
  <si>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</si>
  <si>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</si>
  <si>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</si>
  <si>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</si>
  <si>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</si>
  <si>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</si>
  <si>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</si>
  <si>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</si>
  <si>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</si>
  <si>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</si>
  <si>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</si>
  <si>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</si>
  <si>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</si>
  <si>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</si>
  <si>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</si>
  <si>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</si>
  <si>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</si>
  <si>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</si>
  <si>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</si>
  <si>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</si>
  <si>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</si>
  <si>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</si>
  <si>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</si>
  <si>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</si>
  <si>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</si>
  <si>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</si>
  <si>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</si>
  <si>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</si>
  <si>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</si>
  <si>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</si>
  <si>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</si>
  <si>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</si>
  <si>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</si>
  <si>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</si>
  <si>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</si>
  <si>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</si>
  <si>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</si>
  <si>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</si>
  <si>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</si>
  <si>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</si>
  <si>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</si>
  <si>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</si>
  <si>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</si>
  <si>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</si>
  <si>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</si>
  <si>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</si>
  <si>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</si>
  <si>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</si>
  <si>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</si>
  <si>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</si>
  <si>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</si>
  <si>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</si>
  <si>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</si>
  <si>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</si>
  <si>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</si>
  <si>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</si>
  <si>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</si>
  <si>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</si>
  <si>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</si>
  <si>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</si>
  <si>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</si>
  <si>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</si>
  <si>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</si>
  <si>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</si>
  <si>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</si>
  <si>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</si>
  <si>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</si>
  <si>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</si>
  <si>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</si>
  <si>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</si>
  <si>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</si>
  <si>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</si>
  <si>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</si>
  <si>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</si>
  <si>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</si>
  <si>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</si>
  <si>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</si>
  <si>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</si>
  <si>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</si>
  <si>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</si>
  <si>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</si>
  <si>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</si>
  <si>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</si>
  <si>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</si>
  <si>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</si>
  <si>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</si>
  <si>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</si>
  <si>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</si>
  <si>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</si>
  <si>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</si>
  <si>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</si>
  <si>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</si>
  <si>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</si>
  <si>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</si>
  <si>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</si>
  <si>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</si>
  <si>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</si>
  <si>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</si>
  <si>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</si>
  <si>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</si>
  <si>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</si>
  <si>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</si>
  <si>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</si>
  <si>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</si>
  <si>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</si>
  <si>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</si>
  <si>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</si>
  <si>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</si>
  <si>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</si>
  <si>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</si>
  <si>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</si>
  <si>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</si>
  <si>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</si>
  <si>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</si>
  <si>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</si>
  <si>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</si>
  <si>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</si>
  <si>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</si>
  <si>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</si>
  <si>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</si>
  <si>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</si>
  <si>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</si>
  <si>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</si>
  <si>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</si>
  <si>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</si>
  <si>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</si>
  <si>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</si>
  <si>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</si>
  <si>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</si>
  <si>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</si>
  <si>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</si>
  <si>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</si>
  <si>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</si>
  <si>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</si>
  <si>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</si>
  <si>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</si>
  <si>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</si>
  <si>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</si>
  <si>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</si>
  <si>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</si>
  <si>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</si>
  <si>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</si>
  <si>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</si>
  <si>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</si>
  <si>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</si>
  <si>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</si>
  <si>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</si>
  <si>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</si>
  <si>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</si>
  <si>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</si>
  <si>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</si>
  <si>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</si>
  <si>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</si>
  <si>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</si>
  <si>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</si>
  <si>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</si>
  <si>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</si>
  <si>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</si>
  <si>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</si>
  <si>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</si>
  <si>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</si>
  <si>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</si>
  <si>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</si>
  <si>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</si>
  <si>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</si>
  <si>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</si>
  <si>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</si>
  <si>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</si>
  <si>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</si>
  <si>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</si>
  <si>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</si>
  <si>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</si>
  <si>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</si>
  <si>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</si>
  <si>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</si>
  <si>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</si>
  <si>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</si>
  <si>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</si>
  <si>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</si>
  <si>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</si>
  <si>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</si>
  <si>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</si>
  <si>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</si>
  <si>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</si>
  <si>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</si>
  <si>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</si>
  <si>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</si>
  <si>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</si>
  <si>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</si>
  <si>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</si>
  <si>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</si>
  <si>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</si>
  <si>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</si>
  <si>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</si>
  <si>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</si>
  <si>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</si>
  <si>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</si>
  <si>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</si>
  <si>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</si>
  <si>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</si>
  <si>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</si>
  <si>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</si>
  <si>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</si>
  <si>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</si>
  <si>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</si>
  <si>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</si>
  <si>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</si>
  <si>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</si>
  <si>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</si>
  <si>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</si>
  <si>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</si>
  <si>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</si>
  <si>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</si>
  <si>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</si>
  <si>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</si>
  <si>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</si>
  <si>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</si>
  <si>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</si>
  <si>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</si>
  <si>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</si>
  <si>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</si>
  <si>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</si>
  <si>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</si>
  <si>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</si>
  <si>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</si>
  <si>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</si>
  <si>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</si>
  <si>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</si>
  <si>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</si>
  <si>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</si>
  <si>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</si>
  <si>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</si>
  <si>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</si>
  <si>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</si>
  <si>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</si>
  <si>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</si>
  <si>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</si>
  <si>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</si>
  <si>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</si>
  <si>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</si>
  <si>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</si>
  <si>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</si>
  <si>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</si>
  <si>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</si>
  <si>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</si>
  <si>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</si>
  <si>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</si>
  <si>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</si>
  <si>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</si>
  <si>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</si>
  <si>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</si>
  <si>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</si>
  <si>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</si>
  <si>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</si>
  <si>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</si>
  <si>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</si>
  <si>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</si>
  <si>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</si>
  <si>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</si>
  <si>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</si>
  <si>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</si>
  <si>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</si>
  <si>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</si>
  <si>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</si>
  <si>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</si>
  <si>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</si>
  <si>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</si>
  <si>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</si>
  <si>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</si>
  <si>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</si>
  <si>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</si>
  <si>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</si>
  <si>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</si>
  <si>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</si>
  <si>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</si>
  <si>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</si>
  <si>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</si>
  <si>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</si>
  <si>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</si>
  <si>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</si>
  <si>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</si>
  <si>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</si>
  <si>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</si>
  <si>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</si>
  <si>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</si>
  <si>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</si>
  <si>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</si>
  <si>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</si>
  <si>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</si>
  <si>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</si>
  <si>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</si>
  <si>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</si>
  <si>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</si>
  <si>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</si>
  <si>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</si>
  <si>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</si>
  <si>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</si>
  <si>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</si>
  <si>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</si>
  <si>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</si>
  <si>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</si>
  <si>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</si>
  <si>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</si>
  <si>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</si>
  <si>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</si>
  <si>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</si>
  <si>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</si>
  <si>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</si>
  <si>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</si>
  <si>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</si>
  <si>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</si>
  <si>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</si>
  <si>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</si>
  <si>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</si>
  <si>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</si>
  <si>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</si>
  <si>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</si>
  <si>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</si>
  <si>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</si>
  <si>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</si>
  <si>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</si>
  <si>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</si>
  <si>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</si>
  <si>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</si>
  <si>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</si>
  <si>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</si>
  <si>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</si>
  <si>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</si>
  <si>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</si>
  <si>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</si>
  <si>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</si>
  <si>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</si>
  <si>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</si>
  <si>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</si>
  <si>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</si>
  <si>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</si>
  <si>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</si>
  <si>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</si>
  <si>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</si>
  <si>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</si>
  <si>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</si>
  <si>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</si>
  <si>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</si>
  <si>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</si>
  <si>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</si>
  <si>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</si>
  <si>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</si>
  <si>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</si>
  <si>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</si>
  <si>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</si>
  <si>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</si>
  <si>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</si>
  <si>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</si>
  <si>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</si>
  <si>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</si>
  <si>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</si>
  <si>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</si>
  <si>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</si>
  <si>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</si>
  <si>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</si>
  <si>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</si>
  <si>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</si>
  <si>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</si>
  <si>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</si>
  <si>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</si>
  <si>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</si>
  <si>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</si>
  <si>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</si>
  <si>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</si>
  <si>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</si>
  <si>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</si>
  <si>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</si>
  <si>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</si>
  <si>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</si>
  <si>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</si>
  <si>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</si>
  <si>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</si>
  <si>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</si>
  <si>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</si>
  <si>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</si>
  <si>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</si>
  <si>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</si>
  <si>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</si>
  <si>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</si>
  <si>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</si>
  <si>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</si>
  <si>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</si>
  <si>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</si>
  <si>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</si>
  <si>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</si>
  <si>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</si>
  <si>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</si>
  <si>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</si>
  <si>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</si>
  <si>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</si>
  <si>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</si>
  <si>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</si>
  <si>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</si>
  <si>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</si>
  <si>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</si>
  <si>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</si>
  <si>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</si>
  <si>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</si>
  <si>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</si>
  <si>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</si>
  <si>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</si>
  <si>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</si>
  <si>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</si>
  <si>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</si>
  <si>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</si>
  <si>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</si>
  <si>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</si>
  <si>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</si>
  <si>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</si>
  <si>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</si>
  <si>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</si>
  <si>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</si>
  <si>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</si>
  <si>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</si>
  <si>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</si>
  <si>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</si>
  <si>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</si>
  <si>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</si>
  <si>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</si>
  <si>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</si>
  <si>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</si>
  <si>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</si>
  <si>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</si>
  <si>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</si>
  <si>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</si>
  <si>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</si>
  <si>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</si>
  <si>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</si>
  <si>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</si>
  <si>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</si>
  <si>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</si>
  <si>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</si>
  <si>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</si>
  <si>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</si>
  <si>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</si>
  <si>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</si>
  <si>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</si>
  <si>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</si>
  <si>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</si>
  <si>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</si>
  <si>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</si>
  <si>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</si>
  <si>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</si>
  <si>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</si>
  <si>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</si>
  <si>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</si>
  <si>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</si>
  <si>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</si>
  <si>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</si>
  <si>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</si>
  <si>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</si>
  <si>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</si>
  <si>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</si>
  <si>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</si>
  <si>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</si>
  <si>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</si>
  <si>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</si>
  <si>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</si>
  <si>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</si>
  <si>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</si>
  <si>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</si>
  <si>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</si>
  <si>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</si>
  <si>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</si>
  <si>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</si>
  <si>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</si>
  <si>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</si>
  <si>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</si>
  <si>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</si>
  <si>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</si>
  <si>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</si>
  <si>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</si>
  <si>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</si>
  <si>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</si>
  <si>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</si>
  <si>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</si>
  <si>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</si>
  <si>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</si>
  <si>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</si>
  <si>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</si>
  <si>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</si>
  <si>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</si>
  <si>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</si>
  <si>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</si>
  <si>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</si>
  <si>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</si>
  <si>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</si>
  <si>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</si>
  <si>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</si>
  <si>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</si>
  <si>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</si>
  <si>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</si>
  <si>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</si>
  <si>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</si>
  <si>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</si>
  <si>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</si>
  <si>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</si>
  <si>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</si>
  <si>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</si>
  <si>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</si>
  <si>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</si>
  <si>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</si>
  <si>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</si>
  <si>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</si>
  <si>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</si>
  <si>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</si>
  <si>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</si>
  <si>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</si>
  <si>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</si>
  <si>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</si>
  <si>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</si>
  <si>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</si>
  <si>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</si>
  <si>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</si>
  <si>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</si>
  <si>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</si>
  <si>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</si>
  <si>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</si>
  <si>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</si>
  <si>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</si>
  <si>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</si>
  <si>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</si>
  <si>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</si>
  <si>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</si>
  <si>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</si>
  <si>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</si>
  <si>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</si>
  <si>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</si>
  <si>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</si>
  <si>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</si>
  <si>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</si>
  <si>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</si>
  <si>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</si>
  <si>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</si>
  <si>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</si>
  <si>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</si>
  <si>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</si>
  <si>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</si>
  <si>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</si>
  <si>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</si>
  <si>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</si>
  <si>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</si>
  <si>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</si>
  <si>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</si>
  <si>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</si>
  <si>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</si>
  <si>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</si>
  <si>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</si>
  <si>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</si>
  <si>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</si>
  <si>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</si>
  <si>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</si>
  <si>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</si>
  <si>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</si>
  <si>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</si>
  <si>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</si>
  <si>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</si>
  <si>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</si>
  <si>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</si>
  <si>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</si>
  <si>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</si>
  <si>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</si>
  <si>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</si>
  <si>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</si>
  <si>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</si>
  <si>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</si>
  <si>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</si>
  <si>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</si>
  <si>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</si>
  <si>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</si>
  <si>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</si>
  <si>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</si>
  <si>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</si>
  <si>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</si>
  <si>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</si>
  <si>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</si>
  <si>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</si>
  <si>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</si>
  <si>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</si>
  <si>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</si>
  <si>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</si>
  <si>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</si>
  <si>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</si>
  <si>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</si>
  <si>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</si>
  <si>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</si>
  <si>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</si>
  <si>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</si>
  <si>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</si>
  <si>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</si>
  <si>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</si>
  <si>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</si>
  <si>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</si>
  <si>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</si>
  <si>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</si>
  <si>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</si>
  <si>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</si>
  <si>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</si>
  <si>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</si>
  <si>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</si>
  <si>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</si>
  <si>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</si>
  <si>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</si>
  <si>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</si>
  <si>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</si>
  <si>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</si>
  <si>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</si>
  <si>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</si>
  <si>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</si>
  <si>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</si>
  <si>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</si>
  <si>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</si>
  <si>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</si>
  <si>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</si>
  <si>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</si>
  <si>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</si>
  <si>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</si>
  <si>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</si>
  <si>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</si>
  <si>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</si>
  <si>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</si>
  <si>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</si>
  <si>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</si>
  <si>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</si>
  <si>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</si>
  <si>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</si>
  <si>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</si>
  <si>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</si>
  <si>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</si>
  <si>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</si>
  <si>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</si>
  <si>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</si>
  <si>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</si>
  <si>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</si>
  <si>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</si>
  <si>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</si>
  <si>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</si>
  <si>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</si>
  <si>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</si>
  <si>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</si>
  <si>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</si>
  <si>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</si>
  <si>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</si>
  <si>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</si>
  <si>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</si>
  <si>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</si>
  <si>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</si>
  <si>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</si>
  <si>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</si>
  <si>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</si>
  <si>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</si>
  <si>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</si>
  <si>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</si>
  <si>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</si>
  <si>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</si>
  <si>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</si>
  <si>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</si>
  <si>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</si>
  <si>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</si>
  <si>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</si>
  <si>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</si>
  <si>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</si>
  <si>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</si>
  <si>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</si>
  <si>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</si>
  <si>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</si>
  <si>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</si>
  <si>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</si>
  <si>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</si>
  <si>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</si>
  <si>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</si>
  <si>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</si>
  <si>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</si>
  <si>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</si>
  <si>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</si>
  <si>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</si>
  <si>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</si>
  <si>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</si>
  <si>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</si>
  <si>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</si>
  <si>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</si>
  <si>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</si>
  <si>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</si>
  <si>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</si>
  <si>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</si>
  <si>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</si>
  <si>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</si>
  <si>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</si>
  <si>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</si>
  <si>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</si>
  <si>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</si>
  <si>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</si>
  <si>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</si>
  <si>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</si>
  <si>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</si>
  <si>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</si>
  <si>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</si>
  <si>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</si>
  <si>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</si>
  <si>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</si>
  <si>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</si>
  <si>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</si>
  <si>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</si>
  <si>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</si>
  <si>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</si>
  <si>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</si>
  <si>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</si>
  <si>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</si>
  <si>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</si>
  <si>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</si>
  <si>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</si>
  <si>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</si>
  <si>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</si>
  <si>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</si>
  <si>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</si>
  <si>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</si>
  <si>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</si>
  <si>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</si>
  <si>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</si>
  <si>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</si>
  <si>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</si>
  <si>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</si>
  <si>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</si>
  <si>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</si>
  <si>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</si>
  <si>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</si>
  <si>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</si>
  <si>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</si>
  <si>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</si>
  <si>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</si>
  <si>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</si>
  <si>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</si>
  <si>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</si>
  <si>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</si>
  <si>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</si>
  <si>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</si>
  <si>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</si>
  <si>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</si>
  <si>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</si>
  <si>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</si>
  <si>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</si>
  <si>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</si>
  <si>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</si>
  <si>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</si>
  <si>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</si>
  <si>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</si>
  <si>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</si>
  <si>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</si>
  <si>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</si>
  <si>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</si>
  <si>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</si>
  <si>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</si>
  <si>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</si>
  <si>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</si>
  <si>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</si>
  <si>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</si>
  <si>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</si>
  <si>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</si>
  <si>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</si>
  <si>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</si>
  <si>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</si>
  <si>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</si>
  <si>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</si>
  <si>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</si>
  <si>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</si>
  <si>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</si>
  <si>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</si>
  <si>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</si>
  <si>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</si>
  <si>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</si>
  <si>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</si>
  <si>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</si>
  <si>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</si>
  <si>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</si>
  <si>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</si>
  <si>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</si>
  <si>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</si>
  <si>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</si>
  <si>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</si>
  <si>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</si>
  <si>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</si>
  <si>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</si>
  <si>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</si>
  <si>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</si>
  <si>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</si>
  <si>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</si>
  <si>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</si>
  <si>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</si>
  <si>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</si>
  <si>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</si>
  <si>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</si>
  <si>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</si>
  <si>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</si>
  <si>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</si>
  <si>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</si>
  <si>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</si>
  <si>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</si>
  <si>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</si>
  <si>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</si>
  <si>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</si>
  <si>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</si>
  <si>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</si>
  <si>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</si>
  <si>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</si>
  <si>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</si>
  <si>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</si>
  <si>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</si>
  <si>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</si>
  <si>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</si>
  <si>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</si>
  <si>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</si>
  <si>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</si>
  <si>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</si>
  <si>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</si>
  <si>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</si>
  <si>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</si>
  <si>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</si>
  <si>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</si>
  <si>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</si>
  <si>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</si>
  <si>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</si>
  <si>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</si>
  <si>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</si>
  <si>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</si>
  <si>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</si>
  <si>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</si>
  <si>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</si>
  <si>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</si>
  <si>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</si>
  <si>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</si>
  <si>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</si>
  <si>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</si>
  <si>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</si>
  <si>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</si>
  <si>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</si>
  <si>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</si>
  <si>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</si>
  <si>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</si>
  <si>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</si>
  <si>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</si>
  <si>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</si>
  <si>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</si>
  <si>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</si>
  <si>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</si>
  <si>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</si>
  <si>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</si>
  <si>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</si>
  <si>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</si>
  <si>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</si>
  <si>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</si>
  <si>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</si>
  <si>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</si>
  <si>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</si>
  <si>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</si>
  <si>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</si>
  <si>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</si>
  <si>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</si>
  <si>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</si>
  <si>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</si>
  <si>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</si>
  <si>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</si>
  <si>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</si>
  <si>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</si>
  <si>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</si>
  <si>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</si>
  <si>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</si>
  <si>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</si>
  <si>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</si>
  <si>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</si>
  <si>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</si>
  <si>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</si>
  <si>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</si>
  <si>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</si>
  <si>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</si>
  <si>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</si>
  <si>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</si>
  <si>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</si>
  <si>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</si>
  <si>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</si>
  <si>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</si>
  <si>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</si>
  <si>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</si>
  <si>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</si>
  <si>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</si>
  <si>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</si>
  <si>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</si>
  <si>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</si>
  <si>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</si>
  <si>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</si>
  <si>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</si>
  <si>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</si>
  <si>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</si>
  <si>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</si>
  <si>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</si>
  <si>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</si>
  <si>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</si>
  <si>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</si>
  <si>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</si>
  <si>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</si>
  <si>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</si>
  <si>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</si>
  <si>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</si>
  <si>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</si>
  <si>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</si>
  <si>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</si>
  <si>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</si>
  <si>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</si>
  <si>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</si>
  <si>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</si>
  <si>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</si>
  <si>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</si>
  <si>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</si>
  <si>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</si>
  <si>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</si>
  <si>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</si>
  <si>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</si>
  <si>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</si>
  <si>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</si>
  <si>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</si>
  <si>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</si>
  <si>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</si>
  <si>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</si>
  <si>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</si>
  <si>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</si>
  <si>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</si>
  <si>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</si>
  <si>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</si>
  <si>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</si>
  <si>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</si>
  <si>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</si>
  <si>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</si>
  <si>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</si>
  <si>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</si>
  <si>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</si>
  <si>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</si>
  <si>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</si>
  <si>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</si>
  <si>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</si>
  <si>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</si>
  <si>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</si>
  <si>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</si>
  <si>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</si>
  <si>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</si>
  <si>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</si>
  <si>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</si>
  <si>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</si>
  <si>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</si>
  <si>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</si>
  <si>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</si>
  <si>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</si>
  <si>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</si>
  <si>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</si>
  <si>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</si>
  <si>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</si>
  <si>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</si>
  <si>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</si>
  <si>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</si>
  <si>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</si>
  <si>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</si>
  <si>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</si>
  <si>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</si>
  <si>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</si>
  <si>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</si>
  <si>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</si>
  <si>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</si>
  <si>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</si>
  <si>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</si>
  <si>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</si>
  <si>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</si>
  <si>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</si>
  <si>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</si>
  <si>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</si>
  <si>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</si>
  <si>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</si>
  <si>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</si>
  <si>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</si>
  <si>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</si>
  <si>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</si>
  <si>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</si>
  <si>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</si>
  <si>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</si>
  <si>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</si>
  <si>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</si>
  <si>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</si>
  <si>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</si>
  <si>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</si>
  <si>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</si>
  <si>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</si>
  <si>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</si>
  <si>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</si>
  <si>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</si>
  <si>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</si>
  <si>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</si>
  <si>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</si>
  <si>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</si>
  <si>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</si>
  <si>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</si>
  <si>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</si>
  <si>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</si>
  <si>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</si>
  <si>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</si>
  <si>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</si>
  <si>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</si>
  <si>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</si>
  <si>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</si>
  <si>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</si>
  <si>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</si>
  <si>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</si>
  <si>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</si>
  <si>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</si>
  <si>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</si>
  <si>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</si>
  <si>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</si>
  <si>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</si>
  <si>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</si>
  <si>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</si>
  <si>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</si>
  <si>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</si>
  <si>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</si>
  <si>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</si>
  <si>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</si>
  <si>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</si>
  <si>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</si>
  <si>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</si>
  <si>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</si>
  <si>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</si>
  <si>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</si>
  <si>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</si>
  <si>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</si>
  <si>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</si>
  <si>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</si>
  <si>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</si>
  <si>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</si>
  <si>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</si>
  <si>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</si>
  <si>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</si>
  <si>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</si>
  <si>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</si>
  <si>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</si>
  <si>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</si>
  <si>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</si>
  <si>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</si>
  <si>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</si>
  <si>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</si>
  <si>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</si>
  <si>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</si>
  <si>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</si>
  <si>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</si>
  <si>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</si>
  <si>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</si>
  <si>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</si>
  <si>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</si>
  <si>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</si>
  <si>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</si>
  <si>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</si>
  <si>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</si>
  <si>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</si>
  <si>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</si>
  <si>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</si>
  <si>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</si>
  <si>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</si>
  <si>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</si>
  <si>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</si>
  <si>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</si>
  <si>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</si>
  <si>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</si>
  <si>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</si>
  <si>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</si>
  <si>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</si>
  <si>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</si>
  <si>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</si>
  <si>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</si>
  <si>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</si>
  <si>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</si>
  <si>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</si>
  <si>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</si>
  <si>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</si>
  <si>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</si>
  <si>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</si>
  <si>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</si>
  <si>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</si>
  <si>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</si>
  <si>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</si>
  <si>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</si>
  <si>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</si>
  <si>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</si>
  <si>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</si>
  <si>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</si>
  <si>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</si>
  <si>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</si>
  <si>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</si>
  <si>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</si>
  <si>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</si>
  <si>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</si>
  <si>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</si>
  <si>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</si>
  <si>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</si>
  <si>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</si>
  <si>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</si>
  <si>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</si>
  <si>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</si>
  <si>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</si>
  <si>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</si>
  <si>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</si>
  <si>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</si>
  <si>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</si>
  <si>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</si>
  <si>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</si>
  <si>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</si>
  <si>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</si>
  <si>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</si>
  <si>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</si>
  <si>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</si>
  <si>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</si>
  <si>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</si>
  <si>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</si>
  <si>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</si>
  <si>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</si>
  <si>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</si>
  <si>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</si>
  <si>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</si>
  <si>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</si>
  <si>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</si>
  <si>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</si>
  <si>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</si>
  <si>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</si>
  <si>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</si>
  <si>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</si>
  <si>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</si>
  <si>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</si>
  <si>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</si>
  <si>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</si>
  <si>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</si>
  <si>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</si>
  <si>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</si>
  <si>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</si>
  <si>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</si>
  <si>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</si>
  <si>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</si>
  <si>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</si>
  <si>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</si>
  <si>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</si>
  <si>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</si>
  <si>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</si>
  <si>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</si>
  <si>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</si>
  <si>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</si>
  <si>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</si>
  <si>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</si>
  <si>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</si>
  <si>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</si>
  <si>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</si>
  <si>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</si>
  <si>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</si>
  <si>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</si>
  <si>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</si>
  <si>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</si>
  <si>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</si>
  <si>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</si>
  <si>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</si>
  <si>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</si>
  <si>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</si>
  <si>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</si>
  <si>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</si>
  <si>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</si>
  <si>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</si>
  <si>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</si>
  <si>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</si>
  <si>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</si>
  <si>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</si>
  <si>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</si>
  <si>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</si>
  <si>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</si>
  <si>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</si>
  <si>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</si>
  <si>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</si>
  <si>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</si>
  <si>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</si>
  <si>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</si>
  <si>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</si>
  <si>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</si>
  <si>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</si>
  <si>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</si>
  <si>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</si>
  <si>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</si>
  <si>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</si>
  <si>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</si>
  <si>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</si>
  <si>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</si>
  <si>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</si>
  <si>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</si>
  <si>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</si>
  <si>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</si>
  <si>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</si>
  <si>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</si>
  <si>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</si>
  <si>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</si>
  <si>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</si>
  <si>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</si>
  <si>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</si>
  <si>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</si>
  <si>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</si>
  <si>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</si>
  <si>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</si>
  <si>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</si>
  <si>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</si>
  <si>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</si>
  <si>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</si>
  <si>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</si>
  <si>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</si>
  <si>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</si>
  <si>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</si>
  <si>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</si>
  <si>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</si>
  <si>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</si>
  <si>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</si>
  <si>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</si>
  <si>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</si>
  <si>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</si>
  <si>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</si>
  <si>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</si>
  <si>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</si>
  <si>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</si>
  <si>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</si>
  <si>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</si>
  <si>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</si>
  <si>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</si>
  <si>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</si>
  <si>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</si>
  <si>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</si>
  <si>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</si>
  <si>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</si>
  <si>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</si>
  <si>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</si>
  <si>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</si>
  <si>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</si>
  <si>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</si>
  <si>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</si>
  <si>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</si>
  <si>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</si>
  <si>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</si>
  <si>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</si>
  <si>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</si>
  <si>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</si>
  <si>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</si>
  <si>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</si>
  <si>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</si>
  <si>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</si>
  <si>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</si>
  <si>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</si>
  <si>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</si>
  <si>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</si>
  <si>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</si>
  <si>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</si>
  <si>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</si>
  <si>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</si>
  <si>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</si>
  <si>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</si>
  <si>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</si>
  <si>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</si>
  <si>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</si>
  <si>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</si>
  <si>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</si>
  <si>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</si>
  <si>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</si>
  <si>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</si>
  <si>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</si>
  <si>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</si>
  <si>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</si>
  <si>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</si>
  <si>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</si>
  <si>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</si>
  <si>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</si>
  <si>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</si>
  <si>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</si>
  <si>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</si>
  <si>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</si>
  <si>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</si>
  <si>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</si>
  <si>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</si>
  <si>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</si>
  <si>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</si>
  <si>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</si>
  <si>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</si>
  <si>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</si>
  <si>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</si>
  <si>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</si>
  <si>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</si>
  <si>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</si>
  <si>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</si>
  <si>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</si>
  <si>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</si>
  <si>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</si>
  <si>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</si>
  <si>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</si>
  <si>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</si>
  <si>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</si>
  <si>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</si>
  <si>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</si>
  <si>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</si>
  <si>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</si>
  <si>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</si>
  <si>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</si>
  <si>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</si>
  <si>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</si>
  <si>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</si>
  <si>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</si>
  <si>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</si>
  <si>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</si>
  <si>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</si>
  <si>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</si>
  <si>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</si>
  <si>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</si>
  <si>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</si>
  <si>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</si>
  <si>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</si>
  <si>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</si>
  <si>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</si>
  <si>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</si>
  <si>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</si>
  <si>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</si>
  <si>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</si>
  <si>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</si>
  <si>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</si>
  <si>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</si>
  <si>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</si>
  <si>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</si>
  <si>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</si>
  <si>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</si>
  <si>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</si>
  <si>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</si>
  <si>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</si>
  <si>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</si>
  <si>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</si>
  <si>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</si>
  <si>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</si>
  <si>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</si>
  <si>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</si>
  <si>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</si>
  <si>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</si>
  <si>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</si>
  <si>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</si>
  <si>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</si>
  <si>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</si>
  <si>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</si>
  <si>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</si>
  <si>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</si>
  <si>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</si>
  <si>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</si>
  <si>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</si>
  <si>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</si>
  <si>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</si>
  <si>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</si>
  <si>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</si>
  <si>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</si>
  <si>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</si>
  <si>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</si>
  <si>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</si>
  <si>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</si>
  <si>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</si>
  <si>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</si>
  <si>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</si>
  <si>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</si>
  <si>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</si>
  <si>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</si>
  <si>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</si>
  <si>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</si>
  <si>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</si>
  <si>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</si>
  <si>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</si>
  <si>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</si>
  <si>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</si>
  <si>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</si>
  <si>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</si>
  <si>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</si>
  <si>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</si>
  <si>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</si>
  <si>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</si>
  <si>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</si>
  <si>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</si>
  <si>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</si>
  <si>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</si>
  <si>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</si>
  <si>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</si>
  <si>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</si>
  <si>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</si>
  <si>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</si>
  <si>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</si>
  <si>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</si>
  <si>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</si>
  <si>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</si>
  <si>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</si>
  <si>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</si>
  <si>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</si>
  <si>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</si>
  <si>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</si>
  <si>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</si>
  <si>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</si>
  <si>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</si>
  <si>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</si>
  <si>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</si>
  <si>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</si>
  <si>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</si>
  <si>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</si>
  <si>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</si>
  <si>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</si>
  <si>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</si>
  <si>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</si>
  <si>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</si>
  <si>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</si>
  <si>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</si>
  <si>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</si>
  <si>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</si>
  <si>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</si>
  <si>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</si>
  <si>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</si>
  <si>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</si>
  <si>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</si>
  <si>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</si>
  <si>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</si>
  <si>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</si>
  <si>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</si>
  <si>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</si>
  <si>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</si>
  <si>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</si>
  <si>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</si>
  <si>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</si>
  <si>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</si>
  <si>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</si>
  <si>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</si>
  <si>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</si>
  <si>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</si>
  <si>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</si>
  <si>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</si>
  <si>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</si>
  <si>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</si>
  <si>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</si>
  <si>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</si>
  <si>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</si>
  <si>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</si>
  <si>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</si>
  <si>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</si>
  <si>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</si>
  <si>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</si>
  <si>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</si>
  <si>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</si>
  <si>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</si>
  <si>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</si>
  <si>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</si>
  <si>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</si>
  <si>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</si>
  <si>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</si>
  <si>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</si>
  <si>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</si>
  <si>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</si>
  <si>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</si>
  <si>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</si>
  <si>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</si>
  <si>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</si>
  <si>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</si>
  <si>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</si>
  <si>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</si>
  <si>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</si>
  <si>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</si>
  <si>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</si>
  <si>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</si>
  <si>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</si>
  <si>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</si>
  <si>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</si>
  <si>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</si>
  <si>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</si>
  <si>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</si>
  <si>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</si>
  <si>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</si>
  <si>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</si>
  <si>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</si>
  <si>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</si>
  <si>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</si>
  <si>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</si>
  <si>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</si>
  <si>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</si>
  <si>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</si>
  <si>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</si>
  <si>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</si>
  <si>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</si>
  <si>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</si>
  <si>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</si>
  <si>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</si>
  <si>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</si>
  <si>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</si>
  <si>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</si>
  <si>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</si>
  <si>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</si>
  <si>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</si>
  <si>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</si>
  <si>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</si>
  <si>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</si>
  <si>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</si>
  <si>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</si>
  <si>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</si>
  <si>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</si>
  <si>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</si>
  <si>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</si>
  <si>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</si>
  <si>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</si>
  <si>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</si>
  <si>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</si>
  <si>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</si>
  <si>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</si>
  <si>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</si>
  <si>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</si>
  <si>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</si>
  <si>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</si>
  <si>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</si>
  <si>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</si>
  <si>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</si>
  <si>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</si>
  <si>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</si>
  <si>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</si>
  <si>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</si>
  <si>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</si>
  <si>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</si>
  <si>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</si>
  <si>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</si>
  <si>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</si>
  <si>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</si>
  <si>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</si>
  <si>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</si>
  <si>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</si>
  <si>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</si>
  <si>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</si>
  <si>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</si>
  <si>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</si>
  <si>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</si>
  <si>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</si>
  <si>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</si>
  <si>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</si>
  <si>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</si>
  <si>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</si>
  <si>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</si>
  <si>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</si>
  <si>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</si>
  <si>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</si>
  <si>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</si>
  <si>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</si>
  <si>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</si>
  <si>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</si>
  <si>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</si>
  <si>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</si>
  <si>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</si>
  <si>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</si>
  <si>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</si>
  <si>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</si>
  <si>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</si>
  <si>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</si>
  <si>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</si>
  <si>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</si>
  <si>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</si>
  <si>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</si>
  <si>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</si>
  <si>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</si>
  <si>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</si>
  <si>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</si>
  <si>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</si>
  <si>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</si>
  <si>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</si>
  <si>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</si>
  <si>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</si>
  <si>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</si>
  <si>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</si>
  <si>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</si>
  <si>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</si>
  <si>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</si>
  <si>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</si>
  <si>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</si>
  <si>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</si>
  <si>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</si>
  <si>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</si>
  <si>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</si>
  <si>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</si>
  <si>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</si>
  <si>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</si>
  <si>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</si>
  <si>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</si>
  <si>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</si>
  <si>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</si>
  <si>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</si>
  <si>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</si>
  <si>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</si>
  <si>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</si>
  <si>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</si>
  <si>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</si>
  <si>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</si>
  <si>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</si>
  <si>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</si>
  <si>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</si>
  <si>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</si>
  <si>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</si>
  <si>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</si>
  <si>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</si>
  <si>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</si>
  <si>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</si>
  <si>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</si>
  <si>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</si>
  <si>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</si>
  <si>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</si>
  <si>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</si>
  <si>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</si>
  <si>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</si>
  <si>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</si>
  <si>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</si>
  <si>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</si>
  <si>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</si>
  <si>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</si>
  <si>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</si>
  <si>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</si>
  <si>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</si>
  <si>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</si>
  <si>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</si>
  <si>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</si>
  <si>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</si>
  <si>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</si>
  <si>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</si>
  <si>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</si>
  <si>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</si>
  <si>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</si>
  <si>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</si>
  <si>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</si>
  <si>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</si>
  <si>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</si>
  <si>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</si>
  <si>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</si>
  <si>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</si>
  <si>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</si>
  <si>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</si>
  <si>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</si>
  <si>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</si>
  <si>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</si>
  <si>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</si>
  <si>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</si>
  <si>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</si>
  <si>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</si>
  <si>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</si>
  <si>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</si>
  <si>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</si>
  <si>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</si>
  <si>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</si>
  <si>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</si>
  <si>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</si>
  <si>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</si>
  <si>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</si>
  <si>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</si>
  <si>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</si>
  <si>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</si>
  <si>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</si>
  <si>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</si>
  <si>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</si>
  <si>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</si>
  <si>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</si>
  <si>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</si>
  <si>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</si>
  <si>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</si>
  <si>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</si>
  <si>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</si>
  <si>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</si>
  <si>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</si>
  <si>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</si>
  <si>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</si>
  <si>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</si>
  <si>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</si>
  <si>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</si>
  <si>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</si>
  <si>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</si>
  <si>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</si>
  <si>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</si>
  <si>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</si>
  <si>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</si>
  <si>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</si>
  <si>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</si>
  <si>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</si>
  <si>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</si>
  <si>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</si>
  <si>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</si>
  <si>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</si>
  <si>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</si>
  <si>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</si>
  <si>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</si>
  <si>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</si>
  <si>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</si>
  <si>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</si>
  <si>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</si>
  <si>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</si>
  <si>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</si>
  <si>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</si>
  <si>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</si>
  <si>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</si>
  <si>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</si>
  <si>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</si>
  <si>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</si>
  <si>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</si>
  <si>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</si>
  <si>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</si>
  <si>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</si>
  <si>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</si>
  <si>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</si>
  <si>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</si>
  <si>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</si>
  <si>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</si>
  <si>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</si>
  <si>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</si>
  <si>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</si>
  <si>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</si>
  <si>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</si>
  <si>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</si>
  <si>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</si>
  <si>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</si>
  <si>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</si>
  <si>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</si>
  <si>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</si>
  <si>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</si>
  <si>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</si>
  <si>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</si>
  <si>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</si>
  <si>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</si>
  <si>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</si>
  <si>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</si>
  <si>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</si>
  <si>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</si>
  <si>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</si>
  <si>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</si>
  <si>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</si>
  <si>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</si>
  <si>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</si>
  <si>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</si>
  <si>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</si>
  <si>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</si>
  <si>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</si>
  <si>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</si>
  <si>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</si>
  <si>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</si>
  <si>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</si>
  <si>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</si>
  <si>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</si>
  <si>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</si>
  <si>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</si>
  <si>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</si>
  <si>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</si>
  <si>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</si>
  <si>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</si>
  <si>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</si>
  <si>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</si>
  <si>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</si>
  <si>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</si>
  <si>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</si>
  <si>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</si>
  <si>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</si>
  <si>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</si>
  <si>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</si>
  <si>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</si>
  <si>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</si>
  <si>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</si>
  <si>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</si>
  <si>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</si>
  <si>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</si>
  <si>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</si>
  <si>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</si>
  <si>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</si>
  <si>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</si>
  <si>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</si>
  <si>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</si>
  <si>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</si>
  <si>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</si>
  <si>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</si>
  <si>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</si>
  <si>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</si>
  <si>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</si>
  <si>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</si>
  <si>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</si>
  <si>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</si>
  <si>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</si>
  <si>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</si>
  <si>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</si>
  <si>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</si>
  <si>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</si>
  <si>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</si>
  <si>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</si>
  <si>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</si>
  <si>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</si>
  <si>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</si>
  <si>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</si>
  <si>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</si>
  <si>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</si>
  <si>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</si>
  <si>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</si>
  <si>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</si>
  <si>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</si>
  <si>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</si>
  <si>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</si>
  <si>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</si>
  <si>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</si>
  <si>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</si>
  <si>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</si>
  <si>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</si>
  <si>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</si>
  <si>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</si>
  <si>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</si>
  <si>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</si>
  <si>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</si>
  <si>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</si>
  <si>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</si>
  <si>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</si>
  <si>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</si>
  <si>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</si>
  <si>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</si>
  <si>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</si>
  <si>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</si>
  <si>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</si>
  <si>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</si>
  <si>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</si>
  <si>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</si>
  <si>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</si>
  <si>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</si>
  <si>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</si>
  <si>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</si>
  <si>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</si>
  <si>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</si>
  <si>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</si>
  <si>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</si>
  <si>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</si>
  <si>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</si>
  <si>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</si>
  <si>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</si>
  <si>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</si>
  <si>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</si>
  <si>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</si>
  <si>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</si>
  <si>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</si>
  <si>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</si>
  <si>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</si>
  <si>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</si>
  <si>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</si>
  <si>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</si>
  <si>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</si>
  <si>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</si>
  <si>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</si>
  <si>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</si>
  <si>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</si>
  <si>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</si>
  <si>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</si>
  <si>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</si>
  <si>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</si>
  <si>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</si>
  <si>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</si>
  <si>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</si>
  <si>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</si>
  <si>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</si>
  <si>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</si>
  <si>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</si>
  <si>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</si>
  <si>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</si>
  <si>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</si>
  <si>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</si>
  <si>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</si>
  <si>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</si>
  <si>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</si>
  <si>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</si>
  <si>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</si>
  <si>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</si>
  <si>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</si>
  <si>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</si>
  <si>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</si>
  <si>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</si>
  <si>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</si>
  <si>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</si>
  <si>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</si>
  <si>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</si>
  <si>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</si>
  <si>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</si>
  <si>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</si>
  <si>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</si>
  <si>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</si>
  <si>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</si>
  <si>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</si>
  <si>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</si>
  <si>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</si>
  <si>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</si>
  <si>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</si>
  <si>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</si>
  <si>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</si>
  <si>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</si>
  <si>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</si>
  <si>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</si>
  <si>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</si>
  <si>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</si>
  <si>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</si>
  <si>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</si>
  <si>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</si>
  <si>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</si>
  <si>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</si>
  <si>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</si>
  <si>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</si>
  <si>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</si>
  <si>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</si>
  <si>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</si>
  <si>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</si>
  <si>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</si>
  <si>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</si>
  <si>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</si>
  <si>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</si>
  <si>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</si>
  <si>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</si>
  <si>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</si>
  <si>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</si>
  <si>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</si>
  <si>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</si>
  <si>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</si>
  <si>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</si>
  <si>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</si>
  <si>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</si>
  <si>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</si>
  <si>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</si>
  <si>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</si>
  <si>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</si>
  <si>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</si>
  <si>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</si>
  <si>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</si>
  <si>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</si>
  <si>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</si>
  <si>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</si>
  <si>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</si>
  <si>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</si>
  <si>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</si>
  <si>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</si>
  <si>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</si>
  <si>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</si>
  <si>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</si>
  <si>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</si>
  <si>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</si>
  <si>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</si>
  <si>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</si>
  <si>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</si>
  <si>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</si>
  <si>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</si>
  <si>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</si>
  <si>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</si>
  <si>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</si>
  <si>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</si>
  <si>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</si>
  <si>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</si>
  <si>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</si>
  <si>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</si>
  <si>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</si>
  <si>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</si>
  <si>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</si>
  <si>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</si>
  <si>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</si>
  <si>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</si>
  <si>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</si>
  <si>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</si>
  <si>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</si>
  <si>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</si>
  <si>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</si>
  <si>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</si>
  <si>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</si>
  <si>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</si>
  <si>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</si>
  <si>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</si>
  <si>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</si>
  <si>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</si>
  <si>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</si>
  <si>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</si>
  <si>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</si>
  <si>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</si>
  <si>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</si>
  <si>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</si>
  <si>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</si>
  <si>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</si>
  <si>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</si>
  <si>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</si>
  <si>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</si>
  <si>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</si>
  <si>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</si>
  <si>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</si>
  <si>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</si>
  <si>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</si>
  <si>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</si>
  <si>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</si>
  <si>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</si>
  <si>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</si>
  <si>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</si>
  <si>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</si>
  <si>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</si>
  <si>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</si>
  <si>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</si>
  <si>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</si>
  <si>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</si>
  <si>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</si>
  <si>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</si>
  <si>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</si>
  <si>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</si>
  <si>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</si>
  <si>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</si>
  <si>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</si>
  <si>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</si>
  <si>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</si>
  <si>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</si>
  <si>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</si>
  <si>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</si>
  <si>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</si>
  <si>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</si>
  <si>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</si>
  <si>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</si>
  <si>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</si>
  <si>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</si>
  <si>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</si>
  <si>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</si>
  <si>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</si>
  <si>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</si>
  <si>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</si>
  <si>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</si>
  <si>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</si>
  <si>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</si>
  <si>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</si>
  <si>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</si>
  <si>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</si>
  <si>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</si>
  <si>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</si>
  <si>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</si>
  <si>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</si>
  <si>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</si>
  <si>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</si>
  <si>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</si>
  <si>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</si>
  <si>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</si>
  <si>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</si>
  <si>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</si>
  <si>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</si>
  <si>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</si>
  <si>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</si>
  <si>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</si>
  <si>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</si>
  <si>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</si>
  <si>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</si>
  <si>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</si>
  <si>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</si>
  <si>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</si>
  <si>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</si>
  <si>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</si>
  <si>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</si>
  <si>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</si>
  <si>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</si>
  <si>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</si>
  <si>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</si>
  <si>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</si>
  <si>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</si>
  <si>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</si>
  <si>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</si>
  <si>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</si>
  <si>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</si>
  <si>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</si>
  <si>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</si>
  <si>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</si>
  <si>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</si>
  <si>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</si>
  <si>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</si>
  <si>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</si>
  <si>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</si>
  <si>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</si>
  <si>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</si>
  <si>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</si>
  <si>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</si>
  <si>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</si>
  <si>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</si>
  <si>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</si>
  <si>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</si>
  <si>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</si>
  <si>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</si>
  <si>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</si>
  <si>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</si>
  <si>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</si>
  <si>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</si>
  <si>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</si>
  <si>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</si>
  <si>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</si>
  <si>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</si>
  <si>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</si>
  <si>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</si>
  <si>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</si>
  <si>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</si>
  <si>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</si>
  <si>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</si>
  <si>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</si>
  <si>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</si>
  <si>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</si>
  <si>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</si>
  <si>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</si>
  <si>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</si>
  <si>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</si>
  <si>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</si>
  <si>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</si>
  <si>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</si>
  <si>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</si>
  <si>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</si>
  <si>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</si>
  <si>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</si>
  <si>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</si>
  <si>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</si>
  <si>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</si>
  <si>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</si>
  <si>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</si>
  <si>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</si>
  <si>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</si>
  <si>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</si>
  <si>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</si>
  <si>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</si>
  <si>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</si>
  <si>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</si>
  <si>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</si>
  <si>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</si>
  <si>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</si>
  <si>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</si>
  <si>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</si>
  <si>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</si>
  <si>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</si>
  <si>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</si>
  <si>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</si>
  <si>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</si>
  <si>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</si>
  <si>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</si>
  <si>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</si>
  <si>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</si>
  <si>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</si>
  <si>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</si>
  <si>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</si>
  <si>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</si>
  <si>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</si>
  <si>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</si>
  <si>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</si>
  <si>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</si>
  <si>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</si>
  <si>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</si>
  <si>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</si>
  <si>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</si>
  <si>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</si>
  <si>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</si>
  <si>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</si>
  <si>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</si>
  <si>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</si>
  <si>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</si>
  <si>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</si>
  <si>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</si>
  <si>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</si>
  <si>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</si>
  <si>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</si>
  <si>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</si>
  <si>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</si>
  <si>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</si>
  <si>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</si>
  <si>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</si>
  <si>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</si>
  <si>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</si>
  <si>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</si>
  <si>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</si>
  <si>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</si>
  <si>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</si>
  <si>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</si>
  <si>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</si>
  <si>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</si>
  <si>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</si>
  <si>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</si>
  <si>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</si>
  <si>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</si>
  <si>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</si>
  <si>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</si>
  <si>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</si>
  <si>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</si>
  <si>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</si>
  <si>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</si>
  <si>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</si>
  <si>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</si>
  <si>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</si>
  <si>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</si>
  <si>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</si>
  <si>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</si>
  <si>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</si>
  <si>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</si>
  <si>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</si>
  <si>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</si>
  <si>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</si>
  <si>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</si>
  <si>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</si>
  <si>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</si>
  <si>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</si>
  <si>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</si>
  <si>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</si>
  <si>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</si>
  <si>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</si>
  <si>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</si>
  <si>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</si>
  <si>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</si>
  <si>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</si>
  <si>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</si>
  <si>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</si>
  <si>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</si>
  <si>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</si>
  <si>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</si>
  <si>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</si>
  <si>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</si>
  <si>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</si>
  <si>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</si>
  <si>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</si>
  <si>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</si>
  <si>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</si>
  <si>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</si>
  <si>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</si>
  <si>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</si>
  <si>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</si>
  <si>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</si>
  <si>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</si>
  <si>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</si>
  <si>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</si>
  <si>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</si>
  <si>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</si>
  <si>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</si>
  <si>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</si>
  <si>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</si>
  <si>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</si>
  <si>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</si>
  <si>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</si>
  <si>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</si>
  <si>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</si>
  <si>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</si>
  <si>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</si>
  <si>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</si>
  <si>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</si>
  <si>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</si>
  <si>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</si>
  <si>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</si>
  <si>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</si>
  <si>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</si>
  <si>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</si>
  <si>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</si>
  <si>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</si>
  <si>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</si>
  <si>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</si>
  <si>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</si>
  <si>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</si>
  <si>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</si>
  <si>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</si>
  <si>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</si>
  <si>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</si>
  <si>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</si>
  <si>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</si>
  <si>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</si>
  <si>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</si>
  <si>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</si>
  <si>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</si>
  <si>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</si>
  <si>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</si>
  <si>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</si>
  <si>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</si>
  <si>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</si>
  <si>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</si>
  <si>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</si>
  <si>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</si>
  <si>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</si>
  <si>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</si>
  <si>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</si>
  <si>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</si>
  <si>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</si>
  <si>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</si>
  <si>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</si>
  <si>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</si>
  <si>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</si>
  <si>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</si>
  <si>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</si>
  <si>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</si>
  <si>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</si>
  <si>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</si>
  <si>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</si>
  <si>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</si>
  <si>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</si>
  <si>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</si>
  <si>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</si>
  <si>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</si>
  <si>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</si>
  <si>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</si>
  <si>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</si>
  <si>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</si>
  <si>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</si>
  <si>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</si>
  <si>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</si>
  <si>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</si>
  <si>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</si>
  <si>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</si>
  <si>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</si>
  <si>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</si>
  <si>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</si>
  <si>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</si>
  <si>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</si>
  <si>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</si>
  <si>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</si>
  <si>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</si>
  <si>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</si>
  <si>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</si>
  <si>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</si>
  <si>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</si>
  <si>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</si>
  <si>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</si>
  <si>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</si>
  <si>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</si>
  <si>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</si>
  <si>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</si>
  <si>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</si>
  <si>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</si>
  <si>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</si>
  <si>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</si>
  <si>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</si>
  <si>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</si>
  <si>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</si>
  <si>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</si>
  <si>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</si>
  <si>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</si>
  <si>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</si>
  <si>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</si>
  <si>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</si>
  <si>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</si>
  <si>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</si>
  <si>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</si>
  <si>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</si>
  <si>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</si>
  <si>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</si>
  <si>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</si>
  <si>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</si>
  <si>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</si>
  <si>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</si>
  <si>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</si>
  <si>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</si>
  <si>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</si>
  <si>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</si>
  <si>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</si>
  <si>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</si>
  <si>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</si>
  <si>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</si>
  <si>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</si>
  <si>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</si>
  <si>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</si>
  <si>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</si>
  <si>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</si>
  <si>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</si>
  <si>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</si>
  <si>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</si>
  <si>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</si>
  <si>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</si>
  <si>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</si>
  <si>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</si>
  <si>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</si>
  <si>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</si>
  <si>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</si>
  <si>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</si>
  <si>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</si>
  <si>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</si>
  <si>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</si>
  <si>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</si>
  <si>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</si>
  <si>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</si>
  <si>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</si>
  <si>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</si>
  <si>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</si>
  <si>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</si>
  <si>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</si>
  <si>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</si>
  <si>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</si>
  <si>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</si>
  <si>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</si>
  <si>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</si>
  <si>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</si>
  <si>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</si>
  <si>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</si>
  <si>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</si>
  <si>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</si>
  <si>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</si>
  <si>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</si>
  <si>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</si>
  <si>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</si>
  <si>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</si>
  <si>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</si>
  <si>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</si>
  <si>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</si>
  <si>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</si>
  <si>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</si>
  <si>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</si>
  <si>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</si>
  <si>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</si>
  <si>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</si>
  <si>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</si>
  <si>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</si>
  <si>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</si>
  <si>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</si>
  <si>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</si>
  <si>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</si>
  <si>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</si>
  <si>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</si>
  <si>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</si>
  <si>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</si>
  <si>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</si>
  <si>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</si>
  <si>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</si>
  <si>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</si>
  <si>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</si>
  <si>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</si>
  <si>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</si>
  <si>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</si>
  <si>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</si>
  <si>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</si>
  <si>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</si>
  <si>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</si>
  <si>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</si>
  <si>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</si>
  <si>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</si>
  <si>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</si>
  <si>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</si>
  <si>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</si>
  <si>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</si>
  <si>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</si>
  <si>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</si>
  <si>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</si>
  <si>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</si>
  <si>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</si>
  <si>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</si>
  <si>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</si>
  <si>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</si>
  <si>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</si>
  <si>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</si>
  <si>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</si>
  <si>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</si>
  <si>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</si>
  <si>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</si>
  <si>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</si>
  <si>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</si>
  <si>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</si>
  <si>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</si>
  <si>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</si>
  <si>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</si>
  <si>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</si>
  <si>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</si>
  <si>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</si>
  <si>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</si>
  <si>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</si>
  <si>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</si>
  <si>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</si>
  <si>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</si>
  <si>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</si>
  <si>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</si>
  <si>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</si>
  <si>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</si>
  <si>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</si>
  <si>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</si>
  <si>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</si>
  <si>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</si>
  <si>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</si>
  <si>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</si>
  <si>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</si>
  <si>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</si>
  <si>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</si>
  <si>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</si>
  <si>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</si>
  <si>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</si>
  <si>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</si>
  <si>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</si>
  <si>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</si>
  <si>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</si>
  <si>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</si>
  <si>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</si>
  <si>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</si>
  <si>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</si>
  <si>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</si>
  <si>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</si>
  <si>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</si>
  <si>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</si>
  <si>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</si>
  <si>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</si>
  <si>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</si>
  <si>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</si>
  <si>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</si>
  <si>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</si>
  <si>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</si>
  <si>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</si>
  <si>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</si>
  <si>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</si>
  <si>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</si>
  <si>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</si>
  <si>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</si>
  <si>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</si>
  <si>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</si>
  <si>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</si>
  <si>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</si>
  <si>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</si>
  <si>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</si>
  <si>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</si>
  <si>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</si>
  <si>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</si>
  <si>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</si>
  <si>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</si>
  <si>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</si>
  <si>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</si>
  <si>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</si>
  <si>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</si>
  <si>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</si>
  <si>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</si>
  <si>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</si>
  <si>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</si>
  <si>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</si>
  <si>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</si>
  <si>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</si>
  <si>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</si>
  <si>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</si>
  <si>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</si>
  <si>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</si>
  <si>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</si>
  <si>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</si>
  <si>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</si>
  <si>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</si>
  <si>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</si>
  <si>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</si>
  <si>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</si>
  <si>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</si>
  <si>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</si>
  <si>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</si>
  <si>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</si>
  <si>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</si>
  <si>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</si>
  <si>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</si>
  <si>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</si>
  <si>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</si>
  <si>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</si>
  <si>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</si>
  <si>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</si>
  <si>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</si>
  <si>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</si>
  <si>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</si>
  <si>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</si>
  <si>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</si>
  <si>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</si>
  <si>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</si>
  <si>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</si>
  <si>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</si>
  <si>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</si>
  <si>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</si>
  <si>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</si>
  <si>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</si>
  <si>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</si>
  <si>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</si>
  <si>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</si>
  <si>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</si>
  <si>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</si>
  <si>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</si>
  <si>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</si>
  <si>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</si>
  <si>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</si>
  <si>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</si>
  <si>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</si>
  <si>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</si>
  <si>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</si>
  <si>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</si>
  <si>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</si>
  <si>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</si>
  <si>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</si>
  <si>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</si>
  <si>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</si>
  <si>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</si>
  <si>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</si>
  <si>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</si>
  <si>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</si>
  <si>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</si>
  <si>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</si>
  <si>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</si>
  <si>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</si>
  <si>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</si>
  <si>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</si>
  <si>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</si>
  <si>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</si>
  <si>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</si>
  <si>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</si>
  <si>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</si>
  <si>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</si>
  <si>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</si>
  <si>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</si>
  <si>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</si>
  <si>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</si>
  <si>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</si>
  <si>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</si>
  <si>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</si>
  <si>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</si>
  <si>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</si>
  <si>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</si>
  <si>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</si>
  <si>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</si>
  <si>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</si>
  <si>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</si>
  <si>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</si>
  <si>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</si>
  <si>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</si>
  <si>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</si>
  <si>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</si>
  <si>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</si>
  <si>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</si>
  <si>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</si>
  <si>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</si>
  <si>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</si>
  <si>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</si>
  <si>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</si>
  <si>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</si>
  <si>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</si>
  <si>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</si>
  <si>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</si>
  <si>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</si>
  <si>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</si>
  <si>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</si>
  <si>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</si>
  <si>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</si>
  <si>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</si>
  <si>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</si>
  <si>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</si>
  <si>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</si>
  <si>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</si>
  <si>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</si>
  <si>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</si>
  <si>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</si>
  <si>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</si>
  <si>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</si>
  <si>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</si>
  <si>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</si>
  <si>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</si>
  <si>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</si>
  <si>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</si>
  <si>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</si>
  <si>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</si>
  <si>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</si>
  <si>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</si>
  <si>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</si>
  <si>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</si>
  <si>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</si>
  <si>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</si>
  <si>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</si>
  <si>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</si>
  <si>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</si>
  <si>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</si>
  <si>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</si>
  <si>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</si>
  <si>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</si>
  <si>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</si>
  <si>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</si>
  <si>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</si>
  <si>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</si>
  <si>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</si>
  <si>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</si>
  <si>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</si>
  <si>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</si>
  <si>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</si>
  <si>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</si>
  <si>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</si>
  <si>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</si>
  <si>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</si>
  <si>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</si>
  <si>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</si>
  <si>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</si>
  <si>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</si>
  <si>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</si>
  <si>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</si>
  <si>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</si>
  <si>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</si>
  <si>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</si>
  <si>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</si>
  <si>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</si>
  <si>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</si>
  <si>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</si>
  <si>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</si>
  <si>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</si>
  <si>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</si>
  <si>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</si>
  <si>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</si>
  <si>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</si>
  <si>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</si>
  <si>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</si>
  <si>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</si>
  <si>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</si>
  <si>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</si>
  <si>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</si>
  <si>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</si>
  <si>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</si>
  <si>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</si>
  <si>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</si>
  <si>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</si>
  <si>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</si>
  <si>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</si>
  <si>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</si>
  <si>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</si>
  <si>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</si>
  <si>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</si>
  <si>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</si>
  <si>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</si>
  <si>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</si>
  <si>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</si>
  <si>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</si>
  <si>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</si>
  <si>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</si>
  <si>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</si>
  <si>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</si>
  <si>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</si>
  <si>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</si>
  <si>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</si>
  <si>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</si>
  <si>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</si>
  <si>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</si>
  <si>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</si>
  <si>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</si>
  <si>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</si>
  <si>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</si>
  <si>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</si>
  <si>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</si>
  <si>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</si>
  <si>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</si>
  <si>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</si>
  <si>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</si>
  <si>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</si>
  <si>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</si>
  <si>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</si>
  <si>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</si>
  <si>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</si>
  <si>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</si>
  <si>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</si>
  <si>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</si>
  <si>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</si>
  <si>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</si>
  <si>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</si>
  <si>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</si>
  <si>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</si>
  <si>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</si>
  <si>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</si>
  <si>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</si>
  <si>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</si>
  <si>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</si>
  <si>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</si>
  <si>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</si>
  <si>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</si>
  <si>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</si>
  <si>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</si>
  <si>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</si>
  <si>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</si>
  <si>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</si>
  <si>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</si>
  <si>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</si>
  <si>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</si>
  <si>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</si>
  <si>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</si>
  <si>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</si>
  <si>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</si>
  <si>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</si>
  <si>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</si>
  <si>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</si>
  <si>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</si>
  <si>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</si>
  <si>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</si>
  <si>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</si>
  <si>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</si>
  <si>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</si>
  <si>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</si>
  <si>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</si>
  <si>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</si>
  <si>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</si>
  <si>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</si>
  <si>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</si>
  <si>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</si>
  <si>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</si>
  <si>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</si>
  <si>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</si>
  <si>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</si>
  <si>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</si>
  <si>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</si>
  <si>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</si>
  <si>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</si>
  <si>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</si>
  <si>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</si>
  <si>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</si>
  <si>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</si>
  <si>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</si>
  <si>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</si>
  <si>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</si>
  <si>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</si>
  <si>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</si>
  <si>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</si>
  <si>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</si>
  <si>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</si>
  <si>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</si>
  <si>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</si>
  <si>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</si>
  <si>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</si>
  <si>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</si>
  <si>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</si>
  <si>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</si>
  <si>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</si>
  <si>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</si>
  <si>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</si>
  <si>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</si>
  <si>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</si>
  <si>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</si>
  <si>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</si>
  <si>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</si>
  <si>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</si>
  <si>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</si>
  <si>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</si>
  <si>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</si>
  <si>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</si>
  <si>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</si>
  <si>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</si>
  <si>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</si>
  <si>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</si>
  <si>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</si>
  <si>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</si>
  <si>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</si>
  <si>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</si>
  <si>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</si>
  <si>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</si>
  <si>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</si>
  <si>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</si>
  <si>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</si>
  <si>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</si>
  <si>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</si>
  <si>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</si>
  <si>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</si>
  <si>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</si>
  <si>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</si>
  <si>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</si>
  <si>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</si>
  <si>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</si>
  <si>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</si>
  <si>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</si>
  <si>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</si>
  <si>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</si>
  <si>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</si>
  <si>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</si>
  <si>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</si>
  <si>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</si>
  <si>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</si>
  <si>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</si>
  <si>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</si>
  <si>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</si>
  <si>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</si>
  <si>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</si>
  <si>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</si>
  <si>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</si>
  <si>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</si>
  <si>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</si>
  <si>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</si>
  <si>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</si>
  <si>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</si>
  <si>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</si>
  <si>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</si>
  <si>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</si>
  <si>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</si>
  <si>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</si>
  <si>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</si>
  <si>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</si>
  <si>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</si>
  <si>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</si>
  <si>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</si>
  <si>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</si>
  <si>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</si>
  <si>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</si>
  <si>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</si>
  <si>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</si>
  <si>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</si>
  <si>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</si>
  <si>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</si>
  <si>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</si>
  <si>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</si>
  <si>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</si>
  <si>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</si>
  <si>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</si>
  <si>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</si>
  <si>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</si>
  <si>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</si>
  <si>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</si>
  <si>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</si>
  <si>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</si>
  <si>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</si>
  <si>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</si>
  <si>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</si>
  <si>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</si>
  <si>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</si>
  <si>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</si>
  <si>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</si>
  <si>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</si>
  <si>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</si>
  <si>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</si>
  <si>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</si>
  <si>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</si>
  <si>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</si>
  <si>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</si>
  <si>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</si>
  <si>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</si>
  <si>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</si>
  <si>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</si>
  <si>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</si>
  <si>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</si>
  <si>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</si>
  <si>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</si>
  <si>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</si>
  <si>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</si>
  <si>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</si>
  <si>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</si>
  <si>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</si>
  <si>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</si>
  <si>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</si>
  <si>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</si>
  <si>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</si>
  <si>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</si>
  <si>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</si>
  <si>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</si>
  <si>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</si>
  <si>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</si>
  <si>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</si>
  <si>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</si>
  <si>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</si>
  <si>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</si>
  <si>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</si>
  <si>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</si>
  <si>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</si>
  <si>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</si>
  <si>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</si>
  <si>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</si>
  <si>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</si>
  <si>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</si>
  <si>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</si>
  <si>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</si>
  <si>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</si>
  <si>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</si>
  <si>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</si>
  <si>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</si>
  <si>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</si>
  <si>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</si>
  <si>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</si>
  <si>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</si>
  <si>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</si>
  <si>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</si>
  <si>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</si>
  <si>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</si>
  <si>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</si>
  <si>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</si>
  <si>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</si>
  <si>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</si>
  <si>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</si>
  <si>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</si>
  <si>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</si>
  <si>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</si>
  <si>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</si>
  <si>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</si>
  <si>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</si>
  <si>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</si>
  <si>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</si>
  <si>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</si>
  <si>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</si>
  <si>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</si>
  <si>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</si>
  <si>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</si>
  <si>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</si>
  <si>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</si>
  <si>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</si>
  <si>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</si>
  <si>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</si>
  <si>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</si>
  <si>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</si>
  <si>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</si>
  <si>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</si>
  <si>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</si>
  <si>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</si>
  <si>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</si>
  <si>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</si>
  <si>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</si>
  <si>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</si>
  <si>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</si>
  <si>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</si>
  <si>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</si>
  <si>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</si>
  <si>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</si>
  <si>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</si>
  <si>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</si>
  <si>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</si>
  <si>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</si>
  <si>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</si>
  <si>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</si>
  <si>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</si>
  <si>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</si>
  <si>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</si>
  <si>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</si>
  <si>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</si>
  <si>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</si>
  <si>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</si>
  <si>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</si>
  <si>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</si>
  <si>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</si>
  <si>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</si>
  <si>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</si>
  <si>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</si>
  <si>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</si>
  <si>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</si>
  <si>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</si>
  <si>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</si>
  <si>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</si>
  <si>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</si>
  <si>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</si>
  <si>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</si>
  <si>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</si>
  <si>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</si>
  <si>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</si>
  <si>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</si>
  <si>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</si>
  <si>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</si>
  <si>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</si>
  <si>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</si>
  <si>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</si>
  <si>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</si>
  <si>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</si>
  <si>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</si>
  <si>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</si>
  <si>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</si>
  <si>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</si>
  <si>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</si>
  <si>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</si>
  <si>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</si>
  <si>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</si>
  <si>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</si>
  <si>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</si>
  <si>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</si>
  <si>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</si>
  <si>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</si>
  <si>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</si>
  <si>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</si>
  <si>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</si>
  <si>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</si>
  <si>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</si>
  <si>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</si>
  <si>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</si>
  <si>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</si>
  <si>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</si>
  <si>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</si>
  <si>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</si>
  <si>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</si>
  <si>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</si>
  <si>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</si>
  <si>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</si>
  <si>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</si>
  <si>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</si>
  <si>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</si>
  <si>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</si>
  <si>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</si>
  <si>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</si>
  <si>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</si>
  <si>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</si>
  <si>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</si>
  <si>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</si>
  <si>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</si>
  <si>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</si>
  <si>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</si>
  <si>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</si>
  <si>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</si>
  <si>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</si>
  <si>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</si>
  <si>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</si>
  <si>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</si>
  <si>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</si>
  <si>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</si>
  <si>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</si>
  <si>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</si>
  <si>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</si>
  <si>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</si>
  <si>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</si>
  <si>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</si>
  <si>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</si>
  <si>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</si>
  <si>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</si>
  <si>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</si>
  <si>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</si>
  <si>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</si>
  <si>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</si>
  <si>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</si>
  <si>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</si>
  <si>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</si>
  <si>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</si>
  <si>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</si>
  <si>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</si>
  <si>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</si>
  <si>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</si>
  <si>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</si>
  <si>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</si>
  <si>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</si>
  <si>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</si>
  <si>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</si>
  <si>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</si>
  <si>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</si>
  <si>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</si>
  <si>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</si>
  <si>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</si>
  <si>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</si>
  <si>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</si>
  <si>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</si>
  <si>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</si>
  <si>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</si>
  <si>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</si>
  <si>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</si>
  <si>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</si>
  <si>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</si>
  <si>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</si>
  <si>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</si>
  <si>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</si>
  <si>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</si>
  <si>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</si>
  <si>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</si>
  <si>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</si>
  <si>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</si>
  <si>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</si>
  <si>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</si>
  <si>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</si>
  <si>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</si>
  <si>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</si>
  <si>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</si>
  <si>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</si>
  <si>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</si>
  <si>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</si>
  <si>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</si>
  <si>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</si>
  <si>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</si>
  <si>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</si>
  <si>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</si>
  <si>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</si>
  <si>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</si>
  <si>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</si>
  <si>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</si>
  <si>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</si>
  <si>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</si>
  <si>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</si>
  <si>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</si>
  <si>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</si>
  <si>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</si>
  <si>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</si>
  <si>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</si>
  <si>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</si>
  <si>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</si>
  <si>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</si>
  <si>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</si>
  <si>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</si>
  <si>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</si>
  <si>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</si>
  <si>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</si>
  <si>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</si>
  <si>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</si>
  <si>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</si>
  <si>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</si>
  <si>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</si>
  <si>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</si>
  <si>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</si>
  <si>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</si>
  <si>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</si>
  <si>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</si>
  <si>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</si>
  <si>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</si>
  <si>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</si>
  <si>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</si>
  <si>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</si>
  <si>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</si>
  <si>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</si>
  <si>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</si>
  <si>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</si>
  <si>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</si>
  <si>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</si>
  <si>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</si>
  <si>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</si>
  <si>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</si>
  <si>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</si>
  <si>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</si>
  <si>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</si>
  <si>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</si>
  <si>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</si>
  <si>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</si>
  <si>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</si>
  <si>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</si>
  <si>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</si>
  <si>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</si>
  <si>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</si>
  <si>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</si>
  <si>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</si>
  <si>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</si>
  <si>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</si>
  <si>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</si>
  <si>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</si>
  <si>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</si>
  <si>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</si>
  <si>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</si>
  <si>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</si>
  <si>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</si>
  <si>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</si>
  <si>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</si>
  <si>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</si>
  <si>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</si>
  <si>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</si>
  <si>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</si>
  <si>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</si>
  <si>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</si>
  <si>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</si>
  <si>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</si>
  <si>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</si>
  <si>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</si>
  <si>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</si>
  <si>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</si>
  <si>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</si>
  <si>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</si>
  <si>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</si>
  <si>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</si>
  <si>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</si>
  <si>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</si>
  <si>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</si>
  <si>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</si>
  <si>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</si>
  <si>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</si>
  <si>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</si>
  <si>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</si>
  <si>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</si>
  <si>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</si>
  <si>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</si>
  <si>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</si>
  <si>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</si>
  <si>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</si>
  <si>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</si>
  <si>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</si>
  <si>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</si>
  <si>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</si>
  <si>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</si>
  <si>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</si>
  <si>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</si>
  <si>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</si>
  <si>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</si>
  <si>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</si>
  <si>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</si>
  <si>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</si>
  <si>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</si>
  <si>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</si>
  <si>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</si>
  <si>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</si>
  <si>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</si>
  <si>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</si>
  <si>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</si>
  <si>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</si>
  <si>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</si>
  <si>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</si>
  <si>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</si>
  <si>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</si>
  <si>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</si>
  <si>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</si>
  <si>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</si>
  <si>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</si>
  <si>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</si>
  <si>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</si>
  <si>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</si>
  <si>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</si>
  <si>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</si>
  <si>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</si>
  <si>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</si>
  <si>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</si>
  <si>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</si>
  <si>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</si>
  <si>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</si>
  <si>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</si>
  <si>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</si>
  <si>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</si>
  <si>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</si>
  <si>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</si>
  <si>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</si>
  <si>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</si>
  <si>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</si>
  <si>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</si>
  <si>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</si>
  <si>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</si>
  <si>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</si>
  <si>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</si>
  <si>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</si>
  <si>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</si>
  <si>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</si>
  <si>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</si>
  <si>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</si>
  <si>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</si>
  <si>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</si>
  <si>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</si>
  <si>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</si>
  <si>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</si>
  <si>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</si>
  <si>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</si>
  <si>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</si>
  <si>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</si>
  <si>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</si>
  <si>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</si>
  <si>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</si>
  <si>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</si>
  <si>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</si>
  <si>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</si>
  <si>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</si>
  <si>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</si>
  <si>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</si>
  <si>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</si>
  <si>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</si>
  <si>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</si>
  <si>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</si>
  <si>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</si>
  <si>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</si>
  <si>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</si>
  <si>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</si>
  <si>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</si>
  <si>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</si>
  <si>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</si>
  <si>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</si>
  <si>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</si>
  <si>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</si>
  <si>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</si>
  <si>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</si>
  <si>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</si>
  <si>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</si>
  <si>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</si>
  <si>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</si>
  <si>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</si>
  <si>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</si>
  <si>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</si>
  <si>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</si>
  <si>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</si>
  <si>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</si>
  <si>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</si>
  <si>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</si>
  <si>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</si>
  <si>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</si>
  <si>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</si>
  <si>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</si>
  <si>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</si>
  <si>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</si>
  <si>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</si>
  <si>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</si>
  <si>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</si>
  <si>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</si>
  <si>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</si>
  <si>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</si>
  <si>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</si>
  <si>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</si>
  <si>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</si>
  <si>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</si>
  <si>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</si>
  <si>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</si>
  <si>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</si>
  <si>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</si>
  <si>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</si>
  <si>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</si>
  <si>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</si>
  <si>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</si>
  <si>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</si>
  <si>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</si>
  <si>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</si>
  <si>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</si>
  <si>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</si>
  <si>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</si>
  <si>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</si>
  <si>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</si>
  <si>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</si>
  <si>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</si>
  <si>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</si>
  <si>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</si>
  <si>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</si>
  <si>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</si>
  <si>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</si>
  <si>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</si>
  <si>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</si>
  <si>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</si>
  <si>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</si>
  <si>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</si>
  <si>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</si>
  <si>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</si>
  <si>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</si>
  <si>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</si>
  <si>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</si>
  <si>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</si>
  <si>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</si>
  <si>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</si>
  <si>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</si>
  <si>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</si>
  <si>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</si>
  <si>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</si>
  <si>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</si>
  <si>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</si>
  <si>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</si>
  <si>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</si>
  <si>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</si>
  <si>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</si>
  <si>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</si>
  <si>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</si>
  <si>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</si>
  <si>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</si>
  <si>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</si>
  <si>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</si>
  <si>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</si>
  <si>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</si>
  <si>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</si>
  <si>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</si>
  <si>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</si>
  <si>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</si>
  <si>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</si>
  <si>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</si>
  <si>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</si>
  <si>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</si>
  <si>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</si>
  <si>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</si>
  <si>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</si>
  <si>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</si>
  <si>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</si>
  <si>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</si>
  <si>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</si>
  <si>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</si>
  <si>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</si>
  <si>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</si>
  <si>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</si>
  <si>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</si>
  <si>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</si>
  <si>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</si>
  <si>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</si>
  <si>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</si>
  <si>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</si>
  <si>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</si>
  <si>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</si>
  <si>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</si>
  <si>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</si>
  <si>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</si>
  <si>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</si>
  <si>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</si>
  <si>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</si>
  <si>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</si>
  <si>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</si>
  <si>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</si>
  <si>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</si>
  <si>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</si>
  <si>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</si>
  <si>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</si>
  <si>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</si>
  <si>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</si>
  <si>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</si>
  <si>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</si>
  <si>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</si>
  <si>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</si>
  <si>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</si>
  <si>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</si>
  <si>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</si>
  <si>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</si>
  <si>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</si>
  <si>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</si>
  <si>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</si>
  <si>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</si>
  <si>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</si>
  <si>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</si>
  <si>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</si>
  <si>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</si>
  <si>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</si>
  <si>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</si>
  <si>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</si>
  <si>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</si>
  <si>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</si>
  <si>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</si>
  <si>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</si>
  <si>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</si>
  <si>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</si>
  <si>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</si>
  <si>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</si>
  <si>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</si>
  <si>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</si>
  <si>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</si>
  <si>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</si>
  <si>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</si>
  <si>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</si>
  <si>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</si>
  <si>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</si>
  <si>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</si>
  <si>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</si>
  <si>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</si>
  <si>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</si>
  <si>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</si>
  <si>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</si>
  <si>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</si>
  <si>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</si>
  <si>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</si>
  <si>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</si>
  <si>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</si>
  <si>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</si>
  <si>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</si>
  <si>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</si>
  <si>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</si>
  <si>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</si>
  <si>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</si>
  <si>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</si>
  <si>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</si>
  <si>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</si>
  <si>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</si>
  <si>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</si>
  <si>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</si>
  <si>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</si>
  <si>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</si>
  <si>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</si>
  <si>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</si>
  <si>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</si>
  <si>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</si>
  <si>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</si>
  <si>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</si>
  <si>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</si>
  <si>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</si>
  <si>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</si>
  <si>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</si>
  <si>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</si>
  <si>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</si>
  <si>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</si>
  <si>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</si>
  <si>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</si>
  <si>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</si>
  <si>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</si>
  <si>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</si>
  <si>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</si>
  <si>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</si>
  <si>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</si>
  <si>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</si>
  <si>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</si>
  <si>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</si>
  <si>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</si>
  <si>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</si>
  <si>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</si>
  <si>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</si>
  <si>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</si>
  <si>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</si>
  <si>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</si>
  <si>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</si>
  <si>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</si>
  <si>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</si>
  <si>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</si>
  <si>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</si>
  <si>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</si>
  <si>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</si>
  <si>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</si>
  <si>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</si>
  <si>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</si>
  <si>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</si>
  <si>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</si>
  <si>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</si>
  <si>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</si>
  <si>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</si>
  <si>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</si>
  <si>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</si>
  <si>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</si>
  <si>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</si>
  <si>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</si>
  <si>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</si>
  <si>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</si>
  <si>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</si>
  <si>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</si>
  <si>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</si>
  <si>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</si>
  <si>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</si>
  <si>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</si>
  <si>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</si>
  <si>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</si>
  <si>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</si>
  <si>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</si>
  <si>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</si>
  <si>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</si>
  <si>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</si>
  <si>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</si>
  <si>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</si>
  <si>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</si>
  <si>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</si>
  <si>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</si>
  <si>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</si>
  <si>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</si>
  <si>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</si>
  <si>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</si>
  <si>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</si>
  <si>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</si>
  <si>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</si>
  <si>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</si>
  <si>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</si>
  <si>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</si>
  <si>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</si>
  <si>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</si>
  <si>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</si>
  <si>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</si>
  <si>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</si>
  <si>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</si>
  <si>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</si>
  <si>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</si>
  <si>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</si>
  <si>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</si>
  <si>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</si>
  <si>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</si>
  <si>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</si>
  <si>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</si>
  <si>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</si>
  <si>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</si>
  <si>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</si>
  <si>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</si>
  <si>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</si>
  <si>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</si>
  <si>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</si>
  <si>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</si>
  <si>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</si>
  <si>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</si>
  <si>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</si>
  <si>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</si>
  <si>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</si>
  <si>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</si>
  <si>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</si>
  <si>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</si>
  <si>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</si>
  <si>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</si>
  <si>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</si>
  <si>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</si>
  <si>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</si>
  <si>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</si>
  <si>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</si>
  <si>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</si>
  <si>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</si>
  <si>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</si>
  <si>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</si>
  <si>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</si>
  <si>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</si>
  <si>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</si>
  <si>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</si>
  <si>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</si>
  <si>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</si>
  <si>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</si>
  <si>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</si>
  <si>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</si>
  <si>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</si>
  <si>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</si>
  <si>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</si>
  <si>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</si>
  <si>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</si>
  <si>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</si>
  <si>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</si>
  <si>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</si>
  <si>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</si>
  <si>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</si>
  <si>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</si>
  <si>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</si>
  <si>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</si>
  <si>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</si>
  <si>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</si>
  <si>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</si>
  <si>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</si>
  <si>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</si>
  <si>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</si>
  <si>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</si>
  <si>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</si>
  <si>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</si>
  <si>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</si>
  <si>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</si>
  <si>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</si>
  <si>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</si>
  <si>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</si>
  <si>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</si>
  <si>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</si>
  <si>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</si>
  <si>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</si>
  <si>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</si>
  <si>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</si>
  <si>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</si>
  <si>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</si>
  <si>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</si>
  <si>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</si>
  <si>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</si>
  <si>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</si>
  <si>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</si>
  <si>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</si>
  <si>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</si>
  <si>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</si>
  <si>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</si>
  <si>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</si>
  <si>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</si>
  <si>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</si>
  <si>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</si>
  <si>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</si>
  <si>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</si>
  <si>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</si>
  <si>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</si>
  <si>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</si>
  <si>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</si>
  <si>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</si>
  <si>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</si>
  <si>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</si>
  <si>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</si>
  <si>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</si>
  <si>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</si>
  <si>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</si>
  <si>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</si>
  <si>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</si>
  <si>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</si>
  <si>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</si>
  <si>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</si>
  <si>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</si>
  <si>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</si>
  <si>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</si>
  <si>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</si>
  <si>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</si>
  <si>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</si>
  <si>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</si>
  <si>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</si>
  <si>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</si>
  <si>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</si>
  <si>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</si>
  <si>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</si>
  <si>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</si>
  <si>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</si>
  <si>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</si>
  <si>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</si>
  <si>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</si>
  <si>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</si>
  <si>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</si>
  <si>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</si>
  <si>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</si>
  <si>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</si>
  <si>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</si>
  <si>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</si>
  <si>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</si>
  <si>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</si>
  <si>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</si>
  <si>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</si>
  <si>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</si>
  <si>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</si>
  <si>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</si>
  <si>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</si>
  <si>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</si>
  <si>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</si>
  <si>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</si>
  <si>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</si>
  <si>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</si>
  <si>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</si>
  <si>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</si>
  <si>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</si>
  <si>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</si>
  <si>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</si>
  <si>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</si>
  <si>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</si>
  <si>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</si>
  <si>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</si>
  <si>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</si>
  <si>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</si>
  <si>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</si>
  <si>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</si>
  <si>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</si>
  <si>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</si>
  <si>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</si>
  <si>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</si>
  <si>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</si>
  <si>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</si>
  <si>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</si>
  <si>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</si>
  <si>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</si>
  <si>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</si>
  <si>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</si>
  <si>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</si>
  <si>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</si>
  <si>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</si>
  <si>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</si>
  <si>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</si>
  <si>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</si>
  <si>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</si>
  <si>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</si>
  <si>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</si>
  <si>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</si>
  <si>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</si>
  <si>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</si>
  <si>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</si>
  <si>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</si>
  <si>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</si>
  <si>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</si>
  <si>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</si>
  <si>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</si>
  <si>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</si>
  <si>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</si>
  <si>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</si>
  <si>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</si>
  <si>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</si>
  <si>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</si>
  <si>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</si>
  <si>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</si>
  <si>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</si>
  <si>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</si>
  <si>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</si>
  <si>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</si>
  <si>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</si>
  <si>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</si>
  <si>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</si>
  <si>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</si>
  <si>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</si>
  <si>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</si>
  <si>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</si>
  <si>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</si>
  <si>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</si>
  <si>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</si>
  <si>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</si>
  <si>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</si>
  <si>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</si>
  <si>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</si>
  <si>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</si>
  <si>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</si>
  <si>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</si>
  <si>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</si>
  <si>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</si>
  <si>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</si>
  <si>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</si>
  <si>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</si>
  <si>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</si>
  <si>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</si>
  <si>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</si>
  <si>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</si>
  <si>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</si>
  <si>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</si>
  <si>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</si>
  <si>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</si>
  <si>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</si>
  <si>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</si>
  <si>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</si>
  <si>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</si>
  <si>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</si>
  <si>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</si>
  <si>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</si>
  <si>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</si>
  <si>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</si>
  <si>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</si>
  <si>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</si>
  <si>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</si>
  <si>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</si>
  <si>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</si>
  <si>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</si>
  <si>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</si>
  <si>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</si>
  <si>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</si>
  <si>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</si>
  <si>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</si>
  <si>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</si>
  <si>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</si>
  <si>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</si>
  <si>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</si>
  <si>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</si>
  <si>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</si>
  <si>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</si>
  <si>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</si>
  <si>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</si>
  <si>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</si>
  <si>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</si>
  <si>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</si>
  <si>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</si>
  <si>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</si>
  <si>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</si>
  <si>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</si>
  <si>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</si>
  <si>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</si>
  <si>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</si>
  <si>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</si>
  <si>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</si>
  <si>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</si>
  <si>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</si>
  <si>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</si>
  <si>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</si>
  <si>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</si>
  <si>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</si>
  <si>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</si>
  <si>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</si>
  <si>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</si>
  <si>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</si>
  <si>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</si>
  <si>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</si>
  <si>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</si>
  <si>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</si>
  <si>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</si>
  <si>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</si>
  <si>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</si>
  <si>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</si>
  <si>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</si>
  <si>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</si>
  <si>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</si>
  <si>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</si>
  <si>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</si>
  <si>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</si>
  <si>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</si>
  <si>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</si>
  <si>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</si>
  <si>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</si>
  <si>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</si>
  <si>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</si>
  <si>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</si>
  <si>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</si>
  <si>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</si>
  <si>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</si>
  <si>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</si>
  <si>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</si>
  <si>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</si>
  <si>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</si>
  <si>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</si>
  <si>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</si>
  <si>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</si>
  <si>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</si>
  <si>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</si>
  <si>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</si>
  <si>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</si>
  <si>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</si>
  <si>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</si>
  <si>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</si>
  <si>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</si>
  <si>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</si>
  <si>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</si>
  <si>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</si>
  <si>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</si>
  <si>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</si>
  <si>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</si>
  <si>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</si>
  <si>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</si>
  <si>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</si>
  <si>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</si>
  <si>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</si>
  <si>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</si>
  <si>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</si>
  <si>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</si>
  <si>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</si>
  <si>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</si>
  <si>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</si>
  <si>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</si>
  <si>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</si>
  <si>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</si>
  <si>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</si>
  <si>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</si>
  <si>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</si>
  <si>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</si>
  <si>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</si>
  <si>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</si>
  <si>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</si>
  <si>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</si>
  <si>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</si>
  <si>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</si>
  <si>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</si>
  <si>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</si>
  <si>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</si>
  <si>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</si>
  <si>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</si>
  <si>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</si>
  <si>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</si>
  <si>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</si>
  <si>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</si>
  <si>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</si>
  <si>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</si>
  <si>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</si>
  <si>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</si>
  <si>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</si>
  <si>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</si>
  <si>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</si>
  <si>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</si>
  <si>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</si>
  <si>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</si>
  <si>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</si>
  <si>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</si>
  <si>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</si>
  <si>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</si>
  <si>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</si>
  <si>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</si>
  <si>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</si>
  <si>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</si>
  <si>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</si>
  <si>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</si>
  <si>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</si>
  <si>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</si>
  <si>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</si>
  <si>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</si>
  <si>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</si>
  <si>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</si>
  <si>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</si>
  <si>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</si>
  <si>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</si>
  <si>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</si>
  <si>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</si>
  <si>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</si>
  <si>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</si>
  <si>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</si>
  <si>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</si>
  <si>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</si>
  <si>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</si>
  <si>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</si>
  <si>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</si>
  <si>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</si>
  <si>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</si>
  <si>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</si>
  <si>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</si>
  <si>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</si>
  <si>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</si>
  <si>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</si>
  <si>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</si>
  <si>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</si>
  <si>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</si>
  <si>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</si>
  <si>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</si>
  <si>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</si>
  <si>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</si>
  <si>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</si>
  <si>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</si>
  <si>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</si>
  <si>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</si>
  <si>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</si>
  <si>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</si>
  <si>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</si>
  <si>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</si>
  <si>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</si>
  <si>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</si>
  <si>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</si>
  <si>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</si>
  <si>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</si>
  <si>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</si>
  <si>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</si>
  <si>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</si>
  <si>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</si>
  <si>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</si>
  <si>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</si>
  <si>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</si>
  <si>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</si>
  <si>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</si>
  <si>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</si>
  <si>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</si>
  <si>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</si>
  <si>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</si>
  <si>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</si>
  <si>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</si>
  <si>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</si>
  <si>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</si>
  <si>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</si>
  <si>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</si>
  <si>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</si>
  <si>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</si>
  <si>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</si>
  <si>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</si>
  <si>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</si>
  <si>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</si>
  <si>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</si>
  <si>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</si>
  <si>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</si>
  <si>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</si>
  <si>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</si>
  <si>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</si>
  <si>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</si>
  <si>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</si>
  <si>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</si>
  <si>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</si>
  <si>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</si>
  <si>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</si>
  <si>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</si>
  <si>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</si>
  <si>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</si>
  <si>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</si>
  <si>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</si>
  <si>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</si>
  <si>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</si>
  <si>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</si>
  <si>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</si>
  <si>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</si>
  <si>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</si>
  <si>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</si>
  <si>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</si>
  <si>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</si>
  <si>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</si>
  <si>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</si>
  <si>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</si>
  <si>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</si>
  <si>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</si>
  <si>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</si>
  <si>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</si>
  <si>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</si>
  <si>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</si>
  <si>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</si>
  <si>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</si>
  <si>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</si>
  <si>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</si>
  <si>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</si>
  <si>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</si>
  <si>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</si>
  <si>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</si>
  <si>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</si>
  <si>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</si>
  <si>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</si>
  <si>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</si>
  <si>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</si>
  <si>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</si>
  <si>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</si>
  <si>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</si>
  <si>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</si>
  <si>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</si>
  <si>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</si>
  <si>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</si>
  <si>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</si>
  <si>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</si>
  <si>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</si>
  <si>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</si>
  <si>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</si>
  <si>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</si>
  <si>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</si>
  <si>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</si>
  <si>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</si>
  <si>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</si>
  <si>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</si>
  <si>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</si>
  <si>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</si>
  <si>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</si>
  <si>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</si>
  <si>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</si>
  <si>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</si>
  <si>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</si>
  <si>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</si>
  <si>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</si>
  <si>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</si>
  <si>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</si>
  <si>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</si>
  <si>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</si>
  <si>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</si>
  <si>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</si>
  <si>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</si>
  <si>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</si>
  <si>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</si>
  <si>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</si>
  <si>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</si>
  <si>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</si>
  <si>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</si>
  <si>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</si>
  <si>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</si>
  <si>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</si>
  <si>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</si>
  <si>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</si>
  <si>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</si>
  <si>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</si>
  <si>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</si>
  <si>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</si>
  <si>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</si>
  <si>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</si>
  <si>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</si>
  <si>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</si>
  <si>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</si>
  <si>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</si>
  <si>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</si>
  <si>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</si>
  <si>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</si>
  <si>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</si>
  <si>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</si>
  <si>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</si>
  <si>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</si>
  <si>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</si>
  <si>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</si>
  <si>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</si>
  <si>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</si>
  <si>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</si>
  <si>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</si>
  <si>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</si>
  <si>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</si>
  <si>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</si>
  <si>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</si>
  <si>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</si>
  <si>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</si>
  <si>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</si>
  <si>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</si>
  <si>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</si>
  <si>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</si>
  <si>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</si>
  <si>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</si>
  <si>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</si>
  <si>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</si>
  <si>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</si>
  <si>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</si>
  <si>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</si>
  <si>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</si>
  <si>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</si>
  <si>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</si>
  <si>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</si>
  <si>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</si>
  <si>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</si>
  <si>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</si>
  <si>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</si>
  <si>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</si>
  <si>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</si>
  <si>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</si>
  <si>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</si>
  <si>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</si>
  <si>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</si>
  <si>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</si>
  <si>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</si>
  <si>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</si>
  <si>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</si>
  <si>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</si>
  <si>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</si>
  <si>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</si>
  <si>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</si>
  <si>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</si>
  <si>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</si>
  <si>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</si>
  <si>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</si>
  <si>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</si>
  <si>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</si>
  <si>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</si>
  <si>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</si>
  <si>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</si>
  <si>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</si>
  <si>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</si>
  <si>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</si>
  <si>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</si>
  <si>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</si>
  <si>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</si>
  <si>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</si>
  <si>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</si>
  <si>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</si>
  <si>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</si>
  <si>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</si>
  <si>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</si>
  <si>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</si>
  <si>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</si>
  <si>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</si>
  <si>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</si>
  <si>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</si>
  <si>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</si>
  <si>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</si>
  <si>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</si>
  <si>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</si>
  <si>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</si>
  <si>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</si>
  <si>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</si>
  <si>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</si>
  <si>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</si>
  <si>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</si>
  <si>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</si>
  <si>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</si>
  <si>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</si>
  <si>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</si>
  <si>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</si>
  <si>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</si>
  <si>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</si>
  <si>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</si>
  <si>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</si>
  <si>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</si>
  <si>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</si>
  <si>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</si>
  <si>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</si>
  <si>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</si>
  <si>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</si>
  <si>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</si>
  <si>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</si>
  <si>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</si>
  <si>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</si>
  <si>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</si>
  <si>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</si>
  <si>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</si>
  <si>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</si>
  <si>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</si>
  <si>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</si>
  <si>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</si>
  <si>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</si>
  <si>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</si>
  <si>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</si>
  <si>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</si>
  <si>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</si>
  <si>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</si>
  <si>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</si>
  <si>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</si>
  <si>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</si>
  <si>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</si>
  <si>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</si>
  <si>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</si>
  <si>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</si>
  <si>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</si>
  <si>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</si>
  <si>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</si>
  <si>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</si>
  <si>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</si>
  <si>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</si>
  <si>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</si>
  <si>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</si>
  <si>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</si>
  <si>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</si>
  <si>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</si>
  <si>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</si>
  <si>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</si>
  <si>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</si>
  <si>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</si>
  <si>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</si>
  <si>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</si>
  <si>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</si>
  <si>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</si>
  <si>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</si>
  <si>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</si>
  <si>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</si>
  <si>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</si>
  <si>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</si>
  <si>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</si>
  <si>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</si>
  <si>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</si>
  <si>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</si>
  <si>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</si>
  <si>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</si>
  <si>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</si>
  <si>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</si>
  <si>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</si>
  <si>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</si>
  <si>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</si>
  <si>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</si>
  <si>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</si>
  <si>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</si>
  <si>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</si>
  <si>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</si>
  <si>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</si>
  <si>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</si>
  <si>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</si>
  <si>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</si>
  <si>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</si>
  <si>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</si>
  <si>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</si>
  <si>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</si>
  <si>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</si>
  <si>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</si>
  <si>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</si>
  <si>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</si>
  <si>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</si>
  <si>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</si>
  <si>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</si>
  <si>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</si>
  <si>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</si>
  <si>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</si>
  <si>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</si>
  <si>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</si>
  <si>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</si>
  <si>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</si>
  <si>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</si>
  <si>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</si>
  <si>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</si>
  <si>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</si>
  <si>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</si>
  <si>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</si>
  <si>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</si>
  <si>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</si>
  <si>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</si>
  <si>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</si>
  <si>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</si>
  <si>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</si>
  <si>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</si>
  <si>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</si>
  <si>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</si>
  <si>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</si>
  <si>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</si>
  <si>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</si>
  <si>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</si>
  <si>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</si>
  <si>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</si>
  <si>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</si>
  <si>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</si>
  <si>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</si>
  <si>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</si>
  <si>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</si>
  <si>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</si>
  <si>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</si>
  <si>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</si>
  <si>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</si>
  <si>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</si>
  <si>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</si>
  <si>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</si>
  <si>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</si>
  <si>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</si>
  <si>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</si>
  <si>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</si>
  <si>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</si>
  <si>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</si>
  <si>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</si>
  <si>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</si>
  <si>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</si>
  <si>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</si>
  <si>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</si>
  <si>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</si>
  <si>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</si>
  <si>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</si>
  <si>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</si>
  <si>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</si>
  <si>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</si>
  <si>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</si>
  <si>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</si>
  <si>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</si>
  <si>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</si>
  <si>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</si>
  <si>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</si>
  <si>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</si>
  <si>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</si>
  <si>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</si>
  <si>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</si>
  <si>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</si>
  <si>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</si>
  <si>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</si>
  <si>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</si>
  <si>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</si>
  <si>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</si>
  <si>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</si>
  <si>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</si>
  <si>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</si>
  <si>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</si>
  <si>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</si>
  <si>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</si>
  <si>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</si>
  <si>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</si>
  <si>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</si>
  <si>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</si>
  <si>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</si>
  <si>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</si>
  <si>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</si>
  <si>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</si>
  <si>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</si>
  <si>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</si>
  <si>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</si>
  <si>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</si>
  <si>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</si>
  <si>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</si>
  <si>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</si>
  <si>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</si>
  <si>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</si>
  <si>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</si>
  <si>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</si>
  <si>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</si>
  <si>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</si>
  <si>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</si>
  <si>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</si>
  <si>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</si>
  <si>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</si>
  <si>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</si>
  <si>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</si>
  <si>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</si>
  <si>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</si>
  <si>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</si>
  <si>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</si>
  <si>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</si>
  <si>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</si>
  <si>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</si>
  <si>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</si>
  <si>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</si>
  <si>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</si>
  <si>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</si>
  <si>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</si>
  <si>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</si>
  <si>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</si>
  <si>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</si>
  <si>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</si>
  <si>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</si>
  <si>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</si>
  <si>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</si>
  <si>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</si>
  <si>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</si>
  <si>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</si>
  <si>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</si>
  <si>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</si>
  <si>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</si>
  <si>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</si>
  <si>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</si>
  <si>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</si>
  <si>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</si>
  <si>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</si>
  <si>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</si>
  <si>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</si>
  <si>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</si>
  <si>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</si>
  <si>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</si>
  <si>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</si>
  <si>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</si>
  <si>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</si>
  <si>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</si>
  <si>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</si>
  <si>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</si>
  <si>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</si>
  <si>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</si>
  <si>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</si>
  <si>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</si>
  <si>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</si>
  <si>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</si>
  <si>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</si>
  <si>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</si>
  <si>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</si>
  <si>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</si>
  <si>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</si>
  <si>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</si>
  <si>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</si>
  <si>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</si>
  <si>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</si>
  <si>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</si>
  <si>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</si>
  <si>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</si>
  <si>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</si>
  <si>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</si>
  <si>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</si>
  <si>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</si>
  <si>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</si>
  <si>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</si>
  <si>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</si>
  <si>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</si>
  <si>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</si>
  <si>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</si>
  <si>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</si>
  <si>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</si>
  <si>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</si>
  <si>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</si>
  <si>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</si>
  <si>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</si>
  <si>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</si>
  <si>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</si>
  <si>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</si>
  <si>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</si>
  <si>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</si>
  <si>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</si>
  <si>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</si>
  <si>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</si>
  <si>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</si>
  <si>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</si>
  <si>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</si>
  <si>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</si>
  <si>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</si>
  <si>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</si>
  <si>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</si>
  <si>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</si>
  <si>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</si>
  <si>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</si>
  <si>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</si>
  <si>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</si>
  <si>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</si>
  <si>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</si>
  <si>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</si>
  <si>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</si>
  <si>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</si>
  <si>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</si>
  <si>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</si>
  <si>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</si>
  <si>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</si>
  <si>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</si>
  <si>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</si>
  <si>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</si>
  <si>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</si>
  <si>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</si>
  <si>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</si>
  <si>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</si>
  <si>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</si>
  <si>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</si>
  <si>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</si>
  <si>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</si>
  <si>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</si>
  <si>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</si>
  <si>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</si>
  <si>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</si>
  <si>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</si>
  <si>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</si>
  <si>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</si>
  <si>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</si>
  <si>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</si>
  <si>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</si>
  <si>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</si>
  <si>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</si>
  <si>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</si>
  <si>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</si>
  <si>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</si>
  <si>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</si>
  <si>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</si>
  <si>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</si>
  <si>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</si>
  <si>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</si>
  <si>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</si>
  <si>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</si>
  <si>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</si>
  <si>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</si>
  <si>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</si>
  <si>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</si>
  <si>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</si>
  <si>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</si>
  <si>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</si>
  <si>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</si>
  <si>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</si>
  <si>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</si>
  <si>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</si>
  <si>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</si>
  <si>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</si>
  <si>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</si>
  <si>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</si>
  <si>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</si>
  <si>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</si>
  <si>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</si>
  <si>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</si>
  <si>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</si>
  <si>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</si>
  <si>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</si>
  <si>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</si>
  <si>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</si>
  <si>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</si>
  <si>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</si>
  <si>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</si>
  <si>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</si>
  <si>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</si>
  <si>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</si>
  <si>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</si>
  <si>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</si>
  <si>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</si>
  <si>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</si>
  <si>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</si>
  <si>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</si>
  <si>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</si>
  <si>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</si>
  <si>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</si>
  <si>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</si>
  <si>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</si>
  <si>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</si>
  <si>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</si>
  <si>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</si>
  <si>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</si>
  <si>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</si>
  <si>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</si>
  <si>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</si>
  <si>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</si>
  <si>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</si>
  <si>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</si>
  <si>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</si>
  <si>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</si>
  <si>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</si>
  <si>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</si>
  <si>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</si>
  <si>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</si>
  <si>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</si>
  <si>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</si>
  <si>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</si>
  <si>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</si>
  <si>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</si>
  <si>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</si>
  <si>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</si>
  <si>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</si>
  <si>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</si>
  <si>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</si>
  <si>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</si>
  <si>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</si>
  <si>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</si>
  <si>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</si>
  <si>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</si>
  <si>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</si>
  <si>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</si>
  <si>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</si>
  <si>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</si>
  <si>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</si>
  <si>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</si>
  <si>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</si>
  <si>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</si>
  <si>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</si>
  <si>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</si>
  <si>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</si>
  <si>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</si>
  <si>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</si>
  <si>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</si>
  <si>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</si>
  <si>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</si>
  <si>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</si>
  <si>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</si>
  <si>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</si>
  <si>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</si>
  <si>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</si>
  <si>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</si>
  <si>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</si>
  <si>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</si>
  <si>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</si>
  <si>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</si>
  <si>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</si>
  <si>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</si>
  <si>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</si>
  <si>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</si>
  <si>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</si>
  <si>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</si>
  <si>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</si>
  <si>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</si>
  <si>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</si>
  <si>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</si>
  <si>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</si>
  <si>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</si>
  <si>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</si>
  <si>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</si>
  <si>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</si>
  <si>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</si>
  <si>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</si>
  <si>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</si>
  <si>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</si>
  <si>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</si>
  <si>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</si>
  <si>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</si>
  <si>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</si>
  <si>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</si>
  <si>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</si>
  <si>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</si>
  <si>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</si>
  <si>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</si>
  <si>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</si>
  <si>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</si>
  <si>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</si>
  <si>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</si>
  <si>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</si>
  <si>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</si>
  <si>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</si>
  <si>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</si>
  <si>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</si>
  <si>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</si>
  <si>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</si>
  <si>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</si>
  <si>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</si>
  <si>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</si>
  <si>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</si>
  <si>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</si>
  <si>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</si>
  <si>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</si>
  <si>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</si>
  <si>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</si>
  <si>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</si>
  <si>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</si>
  <si>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</si>
  <si>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</si>
  <si>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</si>
  <si>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</si>
  <si>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</si>
  <si>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</si>
  <si>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</si>
  <si>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</si>
  <si>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</si>
  <si>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</si>
  <si>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</si>
  <si>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</si>
  <si>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</si>
  <si>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</si>
  <si>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</si>
  <si>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</si>
  <si>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</si>
  <si>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</si>
  <si>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</si>
  <si>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</si>
  <si>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</si>
  <si>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</si>
  <si>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</si>
  <si>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</si>
  <si>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</si>
  <si>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</si>
  <si>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</si>
  <si>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</si>
  <si>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</si>
  <si>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</si>
  <si>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</si>
  <si>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</si>
  <si>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</si>
  <si>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</si>
  <si>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</si>
  <si>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</si>
  <si>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</si>
  <si>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</si>
  <si>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</si>
  <si>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</si>
  <si>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</si>
  <si>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</si>
  <si>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</si>
  <si>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</si>
  <si>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</si>
  <si>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</si>
  <si>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</si>
  <si>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</si>
  <si>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</si>
  <si>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</si>
  <si>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</si>
  <si>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</si>
  <si>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</si>
  <si>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</si>
  <si>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</si>
  <si>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</si>
  <si>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</si>
  <si>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</si>
  <si>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</si>
  <si>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</si>
  <si>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</si>
  <si>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</si>
  <si>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</si>
  <si>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</si>
  <si>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</si>
  <si>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</si>
  <si>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</si>
  <si>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</si>
  <si>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</si>
  <si>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</si>
  <si>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</si>
  <si>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</si>
  <si>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</si>
  <si>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</si>
  <si>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</si>
  <si>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</si>
  <si>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</si>
  <si>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</si>
  <si>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</si>
  <si>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</si>
  <si>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</si>
  <si>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</si>
  <si>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</si>
  <si>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</si>
  <si>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</si>
  <si>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</si>
  <si>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</si>
  <si>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</si>
  <si>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</si>
  <si>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</si>
  <si>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</si>
  <si>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</si>
  <si>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</si>
  <si>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</si>
  <si>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</si>
  <si>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</si>
  <si>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</si>
  <si>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</si>
  <si>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</si>
  <si>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</si>
  <si>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</si>
  <si>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</si>
  <si>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</si>
  <si>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</si>
  <si>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</si>
  <si>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</si>
  <si>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</si>
  <si>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</si>
  <si>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</si>
  <si>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</si>
  <si>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</si>
  <si>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</si>
  <si>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</si>
  <si>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</si>
  <si>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</si>
  <si>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</si>
  <si>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</si>
  <si>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</si>
  <si>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</si>
  <si>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</si>
  <si>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</si>
  <si>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</si>
  <si>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</si>
  <si>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</si>
  <si>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</si>
  <si>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</si>
  <si>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</si>
  <si>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</si>
  <si>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</si>
  <si>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</si>
  <si>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</si>
  <si>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</si>
  <si>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</si>
  <si>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</si>
  <si>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</si>
  <si>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</si>
  <si>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</si>
  <si>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</si>
  <si>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</si>
  <si>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</si>
  <si>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</si>
  <si>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</si>
  <si>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</si>
  <si>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</si>
  <si>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</si>
  <si>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</si>
  <si>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</si>
  <si>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</si>
  <si>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</si>
  <si>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</si>
  <si>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</si>
  <si>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</si>
  <si>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</si>
  <si>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</si>
  <si>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</si>
  <si>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</si>
  <si>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</si>
  <si>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</si>
  <si>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</si>
  <si>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</si>
  <si>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</si>
  <si>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</si>
  <si>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</si>
  <si>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</si>
  <si>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</si>
  <si>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</si>
  <si>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</si>
  <si>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</si>
  <si>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</si>
  <si>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</si>
  <si>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</si>
  <si>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</si>
  <si>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</si>
  <si>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</si>
  <si>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</si>
  <si>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</si>
  <si>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</si>
  <si>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</si>
  <si>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</si>
  <si>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</si>
  <si>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</si>
  <si>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</si>
  <si>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</si>
  <si>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</si>
  <si>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</si>
  <si>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</si>
  <si>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</si>
  <si>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</si>
  <si>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</si>
  <si>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</si>
  <si>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</si>
  <si>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</si>
  <si>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</si>
  <si>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</si>
  <si>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</si>
  <si>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</si>
  <si>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</si>
  <si>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</si>
  <si>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</si>
  <si>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</si>
  <si>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</si>
  <si>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</si>
  <si>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</si>
  <si>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</si>
  <si>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</si>
  <si>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</si>
  <si>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</si>
  <si>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</si>
  <si>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</si>
  <si>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</si>
  <si>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</si>
  <si>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</si>
  <si>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</si>
  <si>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</si>
  <si>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</si>
  <si>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</si>
  <si>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</si>
  <si>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</si>
  <si>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</si>
  <si>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</si>
  <si>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</si>
  <si>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</si>
  <si>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</si>
  <si>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</si>
  <si>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</si>
  <si>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</si>
  <si>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</si>
  <si>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</si>
  <si>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</si>
  <si>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</si>
  <si>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</si>
  <si>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</si>
  <si>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</si>
  <si>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</si>
  <si>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</si>
  <si>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</si>
  <si>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</si>
  <si>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</si>
  <si>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</si>
  <si>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</si>
  <si>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</si>
  <si>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</si>
  <si>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</si>
  <si>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</si>
  <si>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</si>
  <si>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</si>
  <si>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</si>
  <si>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</si>
  <si>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</si>
  <si>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</si>
  <si>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</si>
  <si>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</si>
  <si>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</si>
  <si>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</si>
  <si>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</si>
  <si>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</si>
  <si>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</si>
  <si>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</si>
  <si>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</si>
  <si>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</si>
  <si>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</si>
  <si>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</si>
  <si>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</si>
  <si>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</si>
  <si>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</si>
  <si>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</si>
  <si>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</si>
  <si>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</si>
  <si>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</si>
  <si>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</si>
  <si>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</si>
  <si>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</si>
  <si>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</si>
  <si>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</si>
  <si>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</si>
  <si>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</si>
  <si>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</si>
  <si>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</si>
  <si>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</si>
  <si>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</si>
  <si>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</si>
  <si>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</si>
  <si>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</si>
  <si>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</si>
  <si>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</si>
  <si>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</si>
  <si>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</si>
  <si>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</si>
  <si>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</si>
  <si>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</si>
  <si>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</si>
  <si>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</si>
  <si>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</si>
  <si>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</si>
  <si>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</si>
  <si>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</si>
  <si>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</si>
  <si>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</si>
  <si>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</si>
  <si>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</si>
  <si>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</si>
  <si>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</si>
  <si>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</si>
  <si>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</si>
  <si>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</si>
  <si>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</si>
  <si>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</si>
  <si>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</si>
  <si>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</si>
  <si>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</si>
  <si>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</si>
  <si>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</si>
  <si>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</si>
  <si>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</si>
  <si>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</si>
  <si>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</si>
  <si>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</si>
  <si>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</si>
  <si>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</si>
  <si>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</si>
  <si>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</si>
  <si>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</si>
  <si>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</si>
  <si>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</si>
  <si>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</si>
  <si>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</si>
  <si>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</si>
  <si>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</si>
  <si>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</si>
  <si>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</si>
  <si>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</si>
  <si>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</si>
  <si>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</si>
  <si>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</si>
  <si>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</si>
  <si>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</si>
  <si>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</si>
  <si>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</si>
  <si>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</si>
  <si>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</si>
  <si>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</si>
  <si>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</si>
  <si>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</si>
  <si>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</si>
  <si>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</si>
  <si>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</si>
  <si>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</si>
  <si>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</si>
  <si>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</si>
  <si>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</si>
  <si>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</si>
  <si>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</si>
  <si>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</si>
  <si>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</si>
  <si>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</si>
  <si>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</si>
  <si>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</si>
  <si>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</si>
  <si>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</si>
  <si>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</si>
  <si>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</si>
  <si>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</si>
  <si>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</si>
  <si>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</si>
  <si>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</si>
  <si>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</si>
  <si>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</si>
  <si>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</si>
  <si>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</si>
  <si>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</si>
  <si>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</si>
  <si>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</si>
  <si>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</si>
  <si>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</si>
  <si>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</si>
  <si>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</si>
  <si>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</si>
  <si>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</si>
  <si>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</si>
  <si>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</si>
  <si>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</si>
  <si>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</si>
  <si>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</si>
  <si>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</si>
  <si>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</si>
  <si>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</si>
  <si>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</si>
  <si>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</si>
  <si>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</si>
  <si>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</si>
  <si>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</si>
  <si>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</si>
  <si>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</si>
  <si>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</si>
  <si>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</si>
  <si>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</si>
  <si>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</si>
  <si>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</si>
  <si>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</si>
  <si>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</si>
  <si>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</si>
  <si>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</si>
  <si>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</si>
  <si>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</si>
  <si>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</si>
  <si>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</si>
  <si>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</si>
  <si>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</si>
  <si>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</si>
  <si>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</si>
  <si>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</si>
  <si>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</si>
  <si>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</si>
  <si>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</si>
  <si>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</si>
  <si>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</si>
  <si>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</si>
  <si>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</si>
  <si>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</si>
  <si>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</si>
  <si>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</si>
  <si>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</si>
  <si>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</si>
  <si>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</si>
  <si>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</si>
  <si>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</si>
  <si>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</si>
  <si>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</si>
  <si>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</si>
  <si>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</si>
  <si>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</si>
  <si>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</si>
  <si>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</si>
  <si>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</si>
  <si>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</si>
  <si>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</si>
  <si>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</si>
  <si>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</si>
  <si>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</si>
  <si>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</si>
  <si>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</si>
  <si>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</si>
  <si>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</si>
  <si>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</si>
  <si>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</si>
  <si>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</si>
  <si>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</si>
  <si>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</si>
  <si>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</si>
  <si>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</si>
  <si>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</si>
  <si>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</si>
  <si>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</si>
  <si>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</si>
  <si>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</si>
  <si>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</si>
  <si>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</si>
  <si>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</si>
  <si>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</si>
  <si>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</si>
  <si>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</si>
  <si>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</si>
  <si>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</si>
  <si>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</si>
  <si>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</si>
  <si>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</si>
  <si>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</si>
  <si>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</si>
  <si>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</si>
  <si>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</si>
  <si>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</si>
  <si>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</si>
  <si>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</si>
  <si>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</si>
  <si>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</si>
  <si>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</si>
  <si>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</si>
  <si>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</si>
  <si>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</si>
  <si>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</si>
  <si>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</si>
  <si>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</si>
  <si>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</si>
  <si>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</si>
  <si>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</si>
  <si>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</si>
  <si>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</si>
  <si>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</si>
  <si>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</si>
  <si>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</si>
  <si>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</si>
  <si>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</si>
  <si>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</si>
  <si>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</si>
  <si>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</si>
  <si>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</si>
  <si>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</si>
  <si>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</si>
  <si>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</si>
  <si>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</si>
  <si>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</si>
  <si>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</si>
  <si>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</si>
  <si>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</si>
  <si>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</si>
  <si>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</si>
  <si>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</si>
  <si>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</si>
  <si>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</si>
  <si>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</si>
  <si>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</si>
  <si>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</si>
  <si>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</si>
  <si>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</si>
  <si>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</si>
  <si>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</si>
  <si>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</si>
  <si>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</si>
  <si>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</si>
  <si>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</si>
  <si>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</si>
  <si>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</si>
  <si>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</si>
  <si>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</si>
  <si>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</si>
  <si>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</si>
  <si>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</si>
  <si>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</si>
  <si>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</si>
  <si>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</si>
  <si>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</si>
  <si>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</si>
  <si>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</si>
  <si>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</si>
  <si>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</si>
  <si>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</si>
  <si>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</si>
  <si>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</si>
  <si>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</si>
  <si>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</si>
  <si>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</si>
  <si>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</si>
  <si>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</si>
  <si>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</si>
  <si>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</si>
  <si>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</si>
  <si>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</si>
  <si>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</si>
  <si>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</si>
  <si>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</si>
  <si>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</si>
  <si>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</si>
  <si>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</si>
  <si>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</si>
  <si>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</si>
  <si>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</si>
  <si>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</si>
  <si>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</si>
  <si>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</si>
  <si>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</si>
  <si>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</si>
  <si>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</si>
  <si>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</si>
  <si>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</si>
  <si>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</si>
  <si>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</si>
  <si>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</si>
  <si>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</si>
  <si>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</si>
  <si>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</si>
  <si>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</si>
  <si>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</si>
  <si>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</si>
  <si>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</si>
  <si>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</si>
  <si>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</si>
  <si>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</si>
  <si>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</si>
  <si>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</si>
  <si>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</si>
  <si>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</si>
  <si>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</si>
  <si>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</si>
  <si>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</si>
  <si>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</si>
  <si>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</si>
  <si>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</si>
  <si>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</si>
  <si>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</si>
  <si>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</si>
  <si>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</si>
  <si>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</si>
  <si>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</si>
  <si>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</si>
  <si>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</si>
  <si>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</si>
  <si>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</si>
  <si>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</si>
  <si>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</si>
  <si>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</si>
  <si>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</si>
  <si>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</si>
  <si>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</si>
  <si>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</si>
  <si>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</si>
  <si>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</si>
  <si>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</si>
  <si>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</si>
  <si>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</si>
  <si>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</si>
  <si>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</si>
  <si>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</si>
  <si>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</si>
  <si>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</si>
  <si>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</si>
  <si>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</si>
  <si>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</si>
  <si>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</si>
  <si>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</si>
  <si>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</si>
  <si>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</si>
  <si>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</si>
  <si>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</si>
  <si>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</si>
  <si>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</si>
  <si>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</si>
  <si>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</si>
  <si>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</si>
  <si>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</si>
  <si>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</si>
  <si>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</si>
  <si>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</si>
  <si>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</si>
  <si>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</si>
  <si>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</si>
  <si>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</si>
  <si>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</si>
  <si>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</si>
  <si>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</si>
  <si>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</si>
  <si>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</si>
  <si>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</si>
  <si>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</si>
  <si>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</si>
  <si>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</si>
  <si>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</si>
  <si>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</si>
  <si>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</si>
  <si>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</si>
  <si>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</si>
  <si>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</si>
  <si>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</si>
  <si>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</si>
  <si>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</si>
  <si>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</si>
  <si>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</si>
  <si>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</si>
  <si>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</si>
  <si>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</si>
  <si>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</si>
  <si>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</si>
  <si>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</si>
  <si>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</si>
  <si>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</si>
  <si>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</si>
  <si>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</si>
  <si>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</si>
  <si>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</si>
  <si>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</si>
  <si>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</si>
  <si>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</si>
  <si>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</si>
  <si>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</si>
  <si>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</si>
  <si>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</si>
  <si>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</si>
  <si>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</si>
  <si>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</si>
  <si>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</si>
  <si>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</si>
  <si>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</si>
  <si>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</si>
  <si>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</si>
  <si>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</si>
  <si>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</si>
  <si>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</si>
  <si>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</si>
  <si>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</si>
  <si>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</si>
  <si>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</si>
  <si>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</si>
  <si>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</si>
  <si>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</si>
  <si>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</si>
  <si>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</si>
  <si>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</si>
  <si>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</si>
  <si>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</si>
  <si>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</si>
  <si>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</si>
  <si>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</si>
  <si>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</si>
  <si>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</si>
  <si>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</si>
  <si>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</si>
  <si>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</si>
  <si>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</si>
  <si>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</si>
  <si>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</si>
  <si>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</si>
  <si>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</si>
  <si>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</si>
  <si>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</si>
  <si>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</si>
  <si>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</si>
  <si>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</si>
  <si>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</si>
  <si>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</si>
  <si>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</si>
  <si>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</si>
  <si>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</si>
  <si>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</si>
  <si>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</si>
  <si>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</si>
  <si>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</si>
  <si>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</si>
  <si>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</si>
  <si>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</si>
  <si>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</si>
  <si>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</si>
  <si>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</si>
  <si>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</si>
  <si>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</si>
  <si>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</si>
  <si>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</si>
  <si>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</si>
  <si>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</si>
  <si>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</si>
  <si>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</si>
  <si>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</si>
  <si>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</si>
  <si>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</si>
  <si>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</si>
  <si>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</si>
  <si>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</si>
  <si>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</si>
  <si>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</si>
  <si>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</si>
  <si>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</si>
  <si>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</si>
  <si>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</si>
  <si>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</si>
  <si>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</si>
  <si>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</si>
  <si>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</si>
  <si>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</si>
  <si>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</si>
  <si>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</si>
  <si>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</si>
  <si>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</si>
  <si>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</si>
  <si>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</si>
  <si>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</si>
  <si>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</si>
  <si>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</si>
  <si>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</si>
  <si>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</si>
  <si>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</si>
  <si>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</si>
  <si>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</si>
  <si>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</si>
  <si>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</si>
  <si>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</si>
  <si>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</si>
  <si>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</si>
  <si>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</si>
  <si>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</si>
  <si>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</si>
  <si>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</si>
  <si>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</si>
  <si>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</si>
  <si>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</si>
  <si>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</si>
  <si>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</si>
  <si>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</si>
  <si>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</si>
  <si>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</si>
  <si>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</si>
  <si>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</si>
  <si>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</si>
  <si>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</si>
  <si>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</si>
  <si>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</si>
  <si>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</si>
  <si>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</si>
  <si>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</si>
  <si>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</si>
  <si>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</si>
  <si>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</si>
  <si>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</si>
  <si>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</si>
  <si>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</si>
  <si>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</si>
  <si>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</si>
  <si>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</si>
  <si>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</si>
  <si>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</si>
  <si>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</si>
  <si>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</si>
  <si>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</si>
  <si>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</si>
  <si>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</si>
  <si>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</si>
  <si>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</si>
  <si>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</si>
  <si>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</si>
  <si>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</si>
  <si>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</si>
  <si>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</si>
  <si>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</si>
  <si>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</si>
  <si>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</si>
  <si>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</si>
  <si>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</si>
  <si>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</si>
  <si>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</si>
  <si>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</si>
  <si>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</si>
  <si>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</si>
  <si>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</si>
  <si>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</si>
  <si>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</si>
  <si>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</si>
  <si>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</si>
  <si>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</si>
  <si>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</si>
  <si>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</si>
  <si>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</si>
  <si>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</si>
  <si>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</si>
  <si>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</si>
  <si>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</si>
  <si>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</si>
  <si>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</si>
  <si>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</si>
  <si>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</si>
  <si>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</si>
  <si>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</si>
  <si>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</si>
  <si>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</si>
  <si>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</si>
  <si>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</si>
  <si>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</si>
  <si>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</si>
  <si>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</si>
  <si>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</si>
  <si>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</si>
  <si>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</si>
  <si>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</si>
  <si>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</si>
  <si>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</si>
  <si>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</si>
  <si>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</si>
  <si>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</si>
  <si>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</si>
  <si>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</si>
  <si>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</si>
  <si>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</si>
  <si>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</si>
  <si>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</si>
  <si>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</si>
  <si>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</si>
  <si>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</si>
  <si>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</si>
  <si>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</si>
  <si>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</si>
  <si>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</si>
  <si>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</si>
  <si>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</si>
  <si>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</si>
  <si>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</si>
  <si>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</si>
  <si>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</si>
  <si>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</si>
  <si>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</si>
  <si>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</si>
  <si>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</si>
  <si>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</si>
  <si>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</si>
  <si>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</si>
  <si>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</si>
  <si>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</si>
  <si>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</si>
  <si>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</si>
  <si>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</si>
  <si>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</si>
  <si>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</si>
  <si>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</si>
  <si>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</si>
  <si>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</si>
  <si>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</si>
  <si>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</si>
  <si>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</si>
  <si>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</si>
  <si>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</si>
  <si>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</si>
  <si>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</si>
  <si>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</si>
  <si>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</si>
  <si>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</si>
  <si>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</si>
  <si>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</si>
  <si>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</si>
  <si>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</si>
  <si>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</si>
  <si>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</si>
  <si>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</si>
  <si>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</si>
  <si>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</si>
  <si>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</si>
  <si>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</si>
  <si>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</si>
  <si>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</si>
  <si>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</si>
  <si>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</si>
  <si>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</si>
  <si>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</si>
  <si>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</si>
  <si>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</si>
  <si>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</si>
  <si>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</si>
  <si>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</si>
  <si>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</si>
  <si>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</si>
  <si>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</si>
  <si>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</si>
  <si>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</si>
  <si>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</si>
  <si>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</si>
  <si>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</si>
  <si>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</si>
  <si>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</si>
  <si>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</si>
  <si>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</si>
  <si>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</si>
  <si>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</si>
  <si>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</si>
  <si>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</si>
  <si>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</si>
  <si>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</si>
  <si>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</si>
  <si>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</si>
  <si>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</si>
  <si>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</si>
  <si>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</si>
  <si>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</si>
  <si>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</si>
  <si>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</si>
  <si>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</si>
  <si>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</si>
  <si>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</si>
  <si>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</si>
  <si>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</si>
  <si>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</si>
  <si>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</si>
  <si>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</si>
  <si>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</si>
  <si>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</si>
  <si>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</si>
  <si>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</si>
  <si>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</si>
  <si>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</si>
  <si>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</si>
  <si>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</si>
  <si>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</si>
  <si>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</si>
  <si>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</si>
  <si>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</si>
  <si>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</si>
  <si>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</si>
  <si>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</si>
  <si>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</si>
  <si>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</si>
  <si>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</si>
  <si>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</si>
  <si>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</si>
  <si>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</si>
  <si>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</si>
  <si>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</si>
  <si>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</si>
  <si>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</si>
  <si>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</si>
  <si>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</si>
  <si>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</si>
  <si>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</si>
  <si>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</si>
  <si>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</si>
  <si>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</si>
  <si>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</si>
  <si>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</si>
  <si>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</si>
  <si>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</si>
  <si>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</si>
  <si>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</si>
  <si>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</si>
  <si>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</si>
  <si>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</si>
  <si>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</si>
  <si>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</si>
  <si>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</si>
  <si>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</si>
  <si>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</si>
  <si>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</si>
  <si>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</si>
  <si>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</si>
  <si>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</si>
  <si>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</si>
  <si>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</si>
  <si>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</si>
  <si>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</si>
  <si>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</si>
  <si>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</si>
  <si>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</si>
  <si>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</si>
  <si>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</si>
  <si>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</si>
  <si>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</si>
  <si>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</si>
  <si>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</si>
  <si>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</si>
  <si>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</si>
  <si>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</si>
  <si>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</si>
  <si>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</si>
  <si>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</si>
  <si>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</si>
  <si>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</si>
  <si>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</si>
  <si>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</si>
  <si>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</si>
  <si>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</si>
  <si>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</si>
  <si>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</si>
  <si>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</si>
  <si>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</si>
  <si>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</si>
  <si>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</si>
  <si>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</si>
  <si>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</si>
  <si>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</si>
  <si>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</si>
  <si>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</si>
  <si>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</si>
  <si>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</si>
  <si>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</si>
  <si>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</si>
  <si>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</si>
  <si>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</si>
  <si>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</si>
  <si>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</si>
  <si>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</si>
  <si>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</si>
  <si>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</si>
  <si>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</si>
  <si>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</si>
  <si>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</si>
  <si>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</si>
  <si>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</si>
  <si>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</si>
  <si>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</si>
  <si>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</si>
  <si>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</si>
  <si>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</si>
  <si>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</si>
  <si>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</si>
  <si>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</si>
  <si>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</si>
  <si>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</si>
  <si>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</si>
  <si>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</si>
  <si>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</si>
  <si>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</si>
  <si>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</si>
  <si>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</si>
  <si>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</si>
  <si>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</si>
  <si>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</si>
  <si>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</si>
  <si>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</si>
  <si>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</si>
  <si>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</si>
  <si>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</si>
  <si>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</si>
  <si>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</si>
  <si>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</si>
  <si>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</si>
  <si>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</si>
  <si>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</si>
  <si>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</si>
  <si>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</si>
  <si>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</si>
  <si>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</si>
  <si>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</si>
  <si>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</si>
  <si>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</si>
  <si>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</si>
  <si>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</si>
  <si>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</si>
  <si>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</si>
  <si>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</si>
  <si>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</si>
  <si>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</si>
  <si>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</si>
  <si>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</si>
  <si>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</si>
  <si>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</si>
  <si>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</si>
  <si>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</si>
  <si>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</si>
  <si>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</si>
  <si>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</si>
  <si>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</si>
  <si>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</si>
  <si>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</si>
  <si>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</si>
  <si>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</si>
  <si>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</si>
  <si>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</si>
  <si>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</si>
  <si>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</si>
  <si>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</si>
  <si>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</si>
  <si>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</si>
  <si>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</si>
  <si>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</si>
  <si>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</si>
  <si>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</si>
  <si>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</si>
  <si>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</si>
  <si>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</si>
  <si>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</si>
  <si>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</si>
  <si>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</si>
  <si>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</si>
  <si>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</si>
  <si>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</si>
  <si>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</si>
  <si>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</si>
  <si>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</si>
  <si>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</si>
  <si>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</si>
  <si>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</si>
  <si>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</si>
  <si>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</si>
  <si>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</si>
  <si>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</si>
  <si>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</si>
  <si>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</si>
  <si>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</si>
  <si>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</si>
  <si>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</si>
  <si>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</si>
  <si>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</si>
  <si>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</si>
  <si>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</si>
  <si>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</si>
  <si>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</si>
  <si>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</si>
  <si>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</si>
  <si>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</si>
  <si>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</si>
  <si>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</si>
  <si>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</si>
  <si>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</si>
  <si>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</si>
  <si>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</si>
  <si>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</si>
  <si>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</si>
  <si>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</si>
  <si>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</si>
  <si>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</si>
  <si>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</si>
  <si>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</si>
  <si>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</si>
  <si>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</si>
  <si>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</si>
  <si>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</si>
  <si>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</si>
  <si>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</si>
  <si>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</si>
  <si>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</si>
  <si>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</si>
  <si>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</si>
  <si>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</si>
  <si>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</si>
  <si>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</si>
  <si>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</si>
  <si>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</si>
  <si>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</si>
  <si>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</si>
  <si>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</si>
  <si>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</si>
  <si>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</si>
  <si>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</si>
  <si>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</si>
  <si>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</si>
  <si>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</si>
  <si>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</si>
  <si>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</si>
  <si>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</si>
  <si>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</si>
  <si>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</si>
  <si>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</si>
  <si>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</si>
  <si>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</si>
  <si>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</si>
  <si>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</si>
  <si>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</si>
  <si>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</si>
  <si>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</si>
  <si>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</si>
  <si>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</si>
  <si>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</si>
  <si>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</si>
  <si>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</si>
  <si>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</si>
  <si>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</si>
  <si>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</si>
  <si>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</si>
  <si>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</si>
  <si>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</si>
  <si>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</si>
  <si>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</si>
  <si>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</si>
  <si>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</si>
  <si>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</si>
  <si>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</si>
  <si>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</si>
  <si>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</si>
  <si>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</si>
  <si>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</si>
  <si>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</si>
  <si>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</si>
  <si>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</si>
  <si>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</si>
  <si>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</si>
  <si>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</si>
  <si>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</si>
  <si>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</si>
  <si>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</si>
  <si>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</si>
  <si>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</si>
  <si>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</si>
  <si>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</si>
  <si>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</si>
  <si>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</si>
  <si>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</si>
  <si>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</si>
  <si>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</si>
  <si>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</si>
  <si>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</si>
  <si>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</si>
  <si>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</si>
  <si>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</si>
  <si>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</si>
  <si>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</si>
  <si>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</si>
  <si>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</si>
  <si>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</si>
  <si>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</si>
  <si>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</si>
  <si>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</si>
  <si>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</si>
  <si>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</si>
  <si>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</si>
  <si>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</si>
  <si>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</si>
  <si>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</si>
  <si>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</si>
  <si>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</si>
  <si>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</si>
  <si>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</si>
  <si>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</si>
  <si>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</si>
  <si>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</si>
  <si>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</si>
  <si>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</si>
  <si>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</si>
  <si>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</si>
  <si>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</si>
  <si>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</si>
  <si>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</si>
  <si>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</si>
  <si>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</si>
  <si>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</si>
  <si>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</si>
  <si>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</si>
  <si>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</si>
  <si>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</si>
  <si>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</si>
  <si>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</si>
  <si>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</si>
  <si>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</si>
  <si>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</si>
  <si>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</si>
  <si>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</si>
  <si>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</si>
  <si>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</si>
  <si>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</si>
  <si>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</si>
  <si>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</si>
  <si>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</si>
  <si>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</si>
  <si>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</si>
  <si>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</si>
  <si>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</si>
  <si>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</si>
  <si>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</si>
  <si>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</si>
  <si>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</si>
  <si>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</si>
  <si>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</si>
  <si>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</si>
  <si>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</si>
  <si>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</si>
  <si>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</si>
  <si>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</si>
  <si>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</si>
  <si>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</si>
  <si>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</si>
  <si>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</si>
  <si>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</si>
  <si>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</si>
  <si>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</si>
  <si>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</si>
  <si>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</si>
  <si>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</si>
  <si>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</si>
  <si>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</si>
  <si>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</si>
  <si>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</si>
  <si>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</si>
  <si>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</si>
  <si>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</si>
  <si>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</si>
  <si>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</si>
  <si>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</si>
  <si>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</si>
  <si>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</si>
  <si>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</si>
  <si>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</si>
  <si>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</si>
  <si>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</si>
  <si>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</si>
  <si>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</si>
  <si>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</si>
  <si>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</si>
  <si>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</si>
  <si>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</si>
  <si>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</si>
  <si>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</si>
  <si>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</si>
  <si>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</si>
  <si>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</si>
  <si>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</si>
  <si>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</si>
  <si>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</si>
  <si>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</si>
  <si>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</si>
  <si>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</si>
  <si>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</si>
  <si>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</si>
  <si>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</si>
  <si>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</si>
  <si>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</si>
  <si>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</si>
  <si>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</si>
  <si>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</si>
  <si>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</si>
  <si>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</si>
  <si>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</si>
  <si>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</si>
  <si>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</si>
  <si>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</si>
  <si>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</si>
  <si>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</si>
  <si>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</si>
  <si>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</si>
  <si>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</si>
  <si>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</si>
  <si>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</si>
  <si>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</si>
  <si>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</si>
  <si>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</si>
  <si>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</si>
  <si>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</si>
  <si>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</si>
  <si>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</si>
  <si>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</si>
  <si>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</si>
  <si>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</si>
  <si>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</si>
  <si>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</si>
  <si>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</si>
  <si>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</si>
  <si>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</si>
  <si>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</si>
  <si>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</si>
  <si>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</si>
  <si>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</si>
  <si>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</si>
  <si>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</si>
  <si>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</si>
  <si>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</si>
  <si>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</si>
  <si>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</si>
  <si>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</si>
  <si>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</si>
  <si>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</si>
  <si>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</si>
  <si>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</si>
  <si>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</si>
  <si>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</si>
  <si>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</si>
  <si>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</si>
  <si>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</si>
  <si>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</si>
  <si>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</si>
  <si>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</si>
  <si>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</si>
  <si>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</si>
  <si>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</si>
  <si>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</si>
  <si>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</si>
  <si>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</si>
  <si>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</si>
  <si>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</si>
  <si>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</si>
  <si>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</si>
  <si>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</si>
  <si>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</si>
  <si>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</si>
  <si>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</si>
  <si>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</si>
  <si>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</si>
  <si>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</si>
  <si>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</si>
  <si>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</si>
  <si>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</si>
  <si>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</si>
  <si>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</si>
  <si>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</si>
  <si>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</si>
  <si>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</si>
  <si>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</si>
  <si>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</si>
  <si>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</si>
  <si>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</si>
  <si>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</si>
  <si>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</si>
  <si>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</si>
  <si>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</si>
  <si>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</si>
  <si>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</si>
  <si>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</si>
  <si>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</si>
  <si>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</si>
  <si>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</si>
  <si>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</si>
  <si>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</si>
  <si>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</si>
  <si>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</si>
  <si>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</si>
  <si>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</si>
  <si>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</si>
  <si>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</si>
  <si>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</si>
  <si>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</si>
  <si>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</si>
  <si>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</si>
  <si>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</si>
  <si>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</si>
  <si>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</si>
  <si>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</si>
  <si>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</si>
  <si>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</si>
  <si>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</si>
  <si>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</si>
  <si>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</si>
  <si>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</si>
  <si>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</si>
  <si>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</si>
  <si>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</si>
  <si>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</si>
  <si>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</si>
  <si>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</si>
  <si>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</si>
  <si>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</si>
  <si>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</si>
  <si>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</si>
  <si>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</si>
  <si>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</si>
  <si>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</si>
  <si>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</si>
  <si>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</si>
  <si>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</si>
  <si>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</si>
  <si>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</si>
  <si>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</si>
  <si>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</si>
  <si>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</si>
  <si>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</si>
  <si>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</si>
  <si>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</si>
  <si>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</si>
  <si>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</si>
  <si>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</si>
  <si>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</si>
  <si>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</si>
  <si>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</si>
  <si>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</si>
  <si>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</si>
  <si>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</si>
  <si>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</si>
  <si>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</si>
  <si>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</si>
  <si>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</si>
  <si>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</si>
  <si>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</si>
  <si>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</si>
  <si>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</si>
  <si>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</si>
  <si>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</si>
  <si>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</si>
  <si>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</si>
  <si>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</si>
  <si>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</si>
  <si>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</si>
  <si>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</si>
  <si>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</si>
  <si>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</si>
  <si>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</si>
  <si>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</si>
  <si>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</si>
  <si>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</si>
  <si>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</si>
  <si>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</si>
  <si>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</si>
  <si>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</si>
  <si>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</si>
  <si>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</si>
  <si>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</si>
  <si>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</si>
  <si>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</si>
  <si>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</si>
  <si>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</si>
  <si>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</si>
  <si>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</si>
  <si>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</si>
  <si>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</si>
  <si>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</si>
  <si>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</si>
  <si>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</si>
  <si>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</si>
  <si>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</si>
  <si>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</si>
  <si>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</si>
  <si>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</si>
  <si>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</si>
  <si>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</si>
  <si>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</si>
  <si>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</si>
  <si>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</si>
  <si>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</si>
  <si>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</si>
  <si>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</si>
  <si>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</si>
  <si>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</si>
  <si>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</si>
  <si>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</si>
  <si>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</si>
  <si>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</si>
  <si>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</si>
  <si>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</si>
  <si>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</si>
  <si>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</si>
  <si>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</si>
  <si>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</si>
  <si>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</si>
  <si>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</si>
  <si>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</si>
  <si>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</si>
  <si>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</si>
  <si>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</si>
  <si>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</si>
  <si>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</si>
  <si>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</si>
  <si>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</si>
  <si>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</si>
  <si>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</si>
  <si>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</si>
  <si>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</si>
  <si>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</si>
  <si>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</si>
  <si>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</si>
  <si>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</si>
  <si>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</si>
  <si>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</si>
  <si>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</si>
  <si>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</si>
  <si>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</si>
  <si>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</si>
  <si>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</si>
  <si>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</si>
  <si>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</si>
  <si>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</si>
  <si>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</si>
  <si>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</si>
  <si>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</si>
  <si>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</si>
  <si>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</si>
  <si>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</si>
  <si>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</si>
  <si>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</si>
  <si>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</si>
  <si>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</si>
  <si>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</si>
  <si>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</si>
  <si>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</si>
  <si>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</si>
  <si>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</si>
  <si>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</si>
  <si>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</si>
  <si>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</si>
  <si>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</si>
  <si>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</si>
  <si>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</si>
  <si>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</si>
  <si>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</si>
  <si>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</si>
  <si>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</si>
  <si>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</si>
  <si>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</si>
  <si>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</si>
  <si>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</si>
  <si>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</si>
  <si>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</si>
  <si>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</si>
  <si>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</si>
  <si>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</si>
  <si>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</si>
  <si>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</si>
  <si>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</si>
  <si>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</si>
  <si>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</si>
  <si>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</si>
  <si>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</si>
  <si>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</si>
  <si>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</si>
  <si>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</si>
  <si>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</si>
  <si>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</si>
  <si>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</si>
  <si>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</si>
  <si>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</si>
  <si>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</si>
  <si>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</si>
  <si>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</si>
  <si>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</si>
  <si>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</si>
  <si>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</si>
  <si>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</si>
  <si>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</si>
  <si>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</si>
  <si>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</si>
  <si>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</si>
  <si>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</si>
  <si>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</si>
  <si>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</si>
  <si>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</si>
  <si>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</si>
  <si>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</si>
  <si>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</si>
  <si>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</si>
  <si>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</si>
  <si>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</si>
  <si>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</si>
  <si>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</si>
  <si>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</si>
  <si>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</si>
  <si>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</si>
  <si>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</si>
  <si>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</si>
  <si>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</si>
  <si>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</si>
  <si>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</si>
  <si>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</si>
  <si>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</si>
  <si>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</si>
  <si>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</si>
  <si>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</si>
  <si>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</si>
  <si>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</si>
  <si>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</si>
  <si>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</si>
  <si>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</si>
  <si>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</si>
  <si>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</si>
  <si>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</si>
  <si>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</si>
  <si>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</si>
  <si>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</si>
  <si>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</si>
  <si>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</si>
  <si>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</si>
  <si>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</si>
  <si>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</si>
  <si>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</si>
  <si>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</si>
  <si>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</si>
  <si>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</si>
  <si>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</si>
  <si>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</si>
  <si>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</si>
  <si>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</si>
  <si>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</si>
  <si>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</si>
  <si>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</si>
  <si>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</si>
  <si>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</si>
  <si>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</si>
  <si>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</si>
  <si>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</si>
  <si>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</si>
  <si>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</si>
  <si>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</si>
  <si>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</si>
  <si>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</si>
  <si>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</si>
  <si>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</si>
  <si>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</si>
  <si>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</si>
  <si>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</si>
  <si>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</si>
  <si>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</si>
  <si>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</si>
  <si>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</si>
  <si>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</si>
  <si>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</si>
  <si>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</si>
  <si>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</si>
  <si>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</si>
  <si>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</si>
  <si>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</si>
  <si>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</si>
  <si>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</si>
  <si>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</si>
  <si>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</si>
  <si>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</si>
  <si>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</si>
  <si>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</si>
  <si>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</si>
  <si>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</si>
  <si>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</si>
  <si>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</si>
  <si>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</si>
  <si>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</si>
  <si>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</si>
  <si>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</si>
  <si>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</si>
  <si>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</si>
  <si>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</si>
  <si>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</si>
  <si>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</si>
  <si>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</si>
  <si>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</si>
  <si>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</si>
  <si>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</si>
  <si>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</si>
  <si>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</si>
  <si>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</si>
  <si>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</si>
  <si>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</si>
  <si>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</si>
  <si>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</si>
  <si>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</si>
  <si>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</si>
  <si>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</si>
  <si>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</si>
  <si>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</si>
  <si>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</si>
  <si>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</si>
  <si>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</si>
  <si>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</si>
  <si>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</si>
  <si>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</si>
  <si>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</si>
  <si>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</si>
  <si>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</si>
  <si>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</si>
  <si>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</si>
  <si>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</si>
  <si>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</si>
  <si>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</si>
  <si>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</si>
  <si>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</si>
  <si>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</si>
  <si>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</si>
  <si>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</si>
  <si>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</si>
  <si>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</si>
  <si>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</si>
  <si>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</si>
  <si>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</si>
  <si>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</si>
  <si>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</si>
  <si>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</si>
  <si>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</si>
  <si>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</si>
  <si>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</si>
  <si>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</si>
  <si>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</si>
  <si>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</si>
  <si>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</si>
  <si>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</si>
  <si>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</si>
  <si>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</si>
  <si>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</si>
  <si>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</si>
  <si>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</si>
  <si>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</si>
  <si>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</si>
  <si>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</si>
  <si>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</si>
  <si>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</si>
  <si>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</si>
  <si>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</si>
  <si>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</si>
  <si>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</si>
  <si>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</si>
  <si>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</si>
  <si>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</si>
  <si>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</si>
  <si>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</si>
  <si>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</si>
  <si>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</si>
  <si>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</si>
  <si>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</si>
  <si>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</si>
  <si>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</si>
  <si>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</si>
  <si>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</si>
  <si>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</si>
  <si>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</si>
  <si>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</si>
  <si>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</si>
  <si>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</si>
  <si>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</si>
  <si>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</si>
  <si>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</si>
  <si>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</si>
  <si>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</si>
  <si>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</si>
  <si>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</si>
  <si>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</si>
  <si>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</si>
  <si>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</si>
  <si>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</si>
  <si>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</si>
  <si>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</si>
  <si>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</si>
  <si>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</si>
  <si>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</si>
  <si>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</si>
  <si>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</si>
  <si>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</si>
  <si>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</si>
  <si>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</si>
  <si>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</si>
  <si>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</si>
  <si>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</si>
  <si>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</si>
  <si>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</si>
  <si>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</si>
  <si>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</si>
  <si>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</si>
  <si>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</si>
  <si>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</si>
  <si>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</si>
  <si>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</si>
  <si>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</si>
  <si>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</si>
  <si>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</si>
  <si>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</si>
  <si>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</si>
  <si>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</si>
  <si>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</si>
  <si>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</si>
  <si>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</si>
  <si>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</si>
  <si>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</si>
  <si>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</si>
  <si>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</si>
  <si>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</si>
  <si>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</si>
  <si>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</si>
  <si>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</si>
  <si>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</si>
  <si>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</si>
  <si>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</si>
  <si>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</si>
  <si>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</si>
  <si>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</si>
  <si>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</si>
  <si>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</si>
  <si>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</si>
  <si>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</si>
  <si>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</si>
  <si>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</si>
  <si>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</si>
  <si>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</si>
  <si>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</si>
  <si>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</si>
  <si>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</si>
  <si>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</si>
  <si>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</si>
  <si>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</si>
  <si>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</si>
  <si>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</si>
  <si>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</si>
  <si>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</si>
  <si>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</si>
  <si>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</si>
  <si>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</si>
  <si>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</si>
  <si>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</si>
  <si>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</si>
  <si>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</si>
  <si>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</si>
  <si>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</si>
  <si>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</si>
  <si>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</si>
  <si>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</si>
  <si>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</si>
  <si>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</si>
  <si>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</si>
  <si>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</si>
  <si>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</si>
  <si>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</si>
  <si>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</si>
  <si>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</si>
  <si>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</si>
  <si>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</si>
  <si>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</si>
  <si>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</si>
  <si>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</si>
  <si>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</si>
  <si>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</si>
  <si>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</si>
  <si>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</si>
  <si>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</si>
  <si>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</si>
  <si>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</si>
  <si>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</si>
  <si>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</si>
  <si>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</si>
  <si>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</si>
  <si>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</si>
  <si>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</si>
  <si>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</si>
  <si>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</si>
  <si>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</si>
  <si>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</si>
  <si>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</si>
  <si>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</si>
  <si>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</si>
  <si>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</si>
  <si>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</si>
  <si>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</si>
  <si>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</si>
  <si>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</si>
  <si>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</si>
  <si>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</si>
  <si>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</si>
  <si>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</si>
  <si>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</si>
  <si>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</si>
  <si>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</si>
  <si>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</si>
  <si>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</si>
  <si>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</si>
  <si>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</si>
  <si>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</si>
  <si>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</si>
  <si>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</si>
  <si>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</si>
  <si>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</si>
  <si>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</si>
  <si>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</si>
  <si>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</si>
  <si>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</si>
  <si>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</si>
  <si>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</si>
  <si>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</si>
  <si>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</si>
  <si>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</si>
  <si>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</si>
  <si>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</si>
  <si>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</si>
  <si>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</si>
  <si>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</si>
  <si>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</si>
  <si>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</si>
  <si>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</si>
  <si>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</si>
  <si>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</si>
  <si>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</si>
  <si>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</si>
  <si>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</si>
  <si>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</si>
  <si>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</si>
  <si>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</si>
  <si>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</si>
  <si>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</si>
  <si>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</si>
  <si>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</si>
  <si>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</si>
  <si>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</si>
  <si>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</si>
  <si>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</si>
  <si>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</si>
  <si>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</si>
  <si>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</si>
  <si>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</si>
  <si>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</si>
  <si>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</si>
  <si>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</si>
  <si>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</si>
  <si>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</si>
  <si>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</si>
  <si>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</si>
  <si>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</si>
  <si>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</si>
  <si>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</si>
  <si>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</si>
  <si>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</si>
  <si>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</si>
  <si>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</si>
  <si>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</si>
  <si>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</si>
  <si>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</si>
  <si>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</si>
  <si>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</si>
  <si>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</si>
  <si>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</si>
  <si>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</si>
  <si>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</si>
  <si>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</si>
  <si>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</si>
  <si>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</si>
  <si>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</si>
  <si>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</si>
  <si>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</si>
  <si>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</si>
  <si>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</si>
  <si>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</si>
  <si>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</si>
  <si>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</si>
  <si>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</si>
  <si>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</si>
  <si>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</si>
  <si>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</si>
  <si>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</si>
  <si>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</si>
  <si>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</si>
  <si>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</si>
  <si>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</si>
  <si>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</si>
  <si>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</si>
  <si>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</si>
  <si>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</si>
  <si>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</si>
  <si>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</si>
  <si>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</si>
  <si>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</si>
  <si>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</si>
  <si>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</si>
  <si>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</si>
  <si>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</si>
  <si>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</si>
  <si>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</si>
  <si>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</si>
  <si>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</si>
  <si>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</si>
  <si>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</si>
  <si>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</si>
  <si>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</si>
  <si>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</si>
  <si>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</si>
  <si>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</si>
  <si>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</si>
  <si>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</si>
  <si>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</si>
  <si>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</si>
  <si>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</si>
  <si>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</si>
  <si>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</si>
  <si>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</si>
  <si>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</si>
  <si>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</si>
  <si>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</si>
  <si>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</si>
  <si>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</si>
  <si>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</si>
  <si>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</si>
  <si>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</si>
  <si>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</si>
  <si>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</si>
  <si>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</si>
  <si>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</si>
  <si>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</si>
  <si>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</si>
  <si>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</si>
  <si>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</si>
  <si>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</si>
  <si>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</si>
  <si>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</si>
  <si>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</si>
  <si>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</si>
  <si>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</si>
  <si>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</si>
  <si>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</si>
  <si>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</si>
  <si>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</si>
  <si>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</si>
  <si>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</si>
  <si>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</si>
  <si>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</si>
  <si>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</si>
  <si>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</si>
  <si>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</si>
  <si>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</si>
  <si>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</si>
  <si>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</si>
  <si>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</si>
  <si>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</si>
  <si>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</si>
  <si>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</si>
  <si>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</si>
  <si>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</si>
  <si>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</si>
  <si>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</si>
  <si>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</si>
  <si>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</si>
  <si>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</si>
  <si>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</si>
  <si>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</si>
  <si>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</si>
  <si>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</si>
  <si>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</si>
  <si>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</si>
  <si>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</si>
  <si>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</si>
  <si>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</si>
  <si>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</si>
  <si>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</si>
  <si>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</si>
  <si>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</si>
  <si>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</si>
  <si>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</si>
  <si>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</si>
  <si>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</si>
  <si>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</si>
  <si>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</si>
  <si>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</si>
  <si>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</si>
  <si>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</si>
  <si>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</si>
  <si>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</si>
  <si>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</si>
  <si>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</si>
  <si>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</si>
  <si>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</si>
  <si>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</si>
  <si>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</si>
  <si>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</si>
  <si>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</si>
  <si>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</si>
  <si>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</si>
  <si>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</si>
  <si>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</si>
  <si>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</si>
  <si>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</si>
  <si>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</si>
  <si>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</si>
  <si>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</si>
  <si>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</si>
  <si>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</si>
  <si>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</si>
  <si>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</si>
  <si>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</si>
  <si>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</si>
  <si>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</si>
  <si>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</si>
  <si>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</si>
  <si>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</si>
  <si>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</si>
  <si>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</si>
  <si>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</si>
  <si>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</si>
  <si>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</si>
  <si>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</si>
  <si>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</si>
  <si>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</si>
  <si>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</si>
  <si>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</si>
  <si>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</si>
  <si>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</si>
  <si>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</si>
  <si>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</si>
  <si>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</si>
  <si>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</si>
  <si>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</si>
  <si>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</si>
  <si>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</si>
  <si>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</si>
  <si>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</si>
  <si>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</si>
  <si>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</si>
  <si>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</si>
  <si>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</si>
  <si>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</si>
  <si>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</si>
  <si>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</si>
  <si>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</si>
  <si>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</si>
  <si>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</si>
  <si>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</si>
  <si>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</si>
  <si>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</si>
  <si>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</si>
  <si>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</si>
  <si>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</si>
  <si>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</si>
  <si>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</si>
  <si>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</si>
  <si>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</si>
  <si>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</si>
  <si>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</si>
  <si>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</si>
  <si>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</si>
  <si>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</si>
  <si>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</si>
  <si>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</si>
  <si>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</si>
  <si>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</si>
  <si>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</si>
  <si>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</si>
  <si>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</si>
  <si>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</si>
  <si>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</si>
  <si>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</si>
  <si>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</si>
  <si>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</si>
  <si>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</si>
  <si>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</si>
  <si>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</si>
  <si>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</si>
  <si>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</si>
  <si>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</si>
  <si>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</si>
  <si>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</si>
  <si>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</si>
  <si>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</si>
  <si>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</si>
  <si>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</si>
  <si>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</si>
  <si>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</si>
  <si>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</si>
  <si>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</si>
  <si>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</si>
  <si>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</si>
  <si>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</si>
  <si>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</si>
  <si>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</si>
  <si>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</si>
  <si>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</si>
  <si>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</si>
  <si>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</si>
  <si>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</si>
  <si>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</si>
  <si>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</si>
  <si>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</si>
  <si>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</si>
  <si>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</si>
  <si>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</si>
  <si>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</si>
  <si>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</si>
  <si>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</si>
  <si>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</si>
  <si>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</si>
  <si>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</si>
  <si>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</si>
  <si>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</si>
  <si>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</si>
  <si>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</si>
  <si>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</si>
  <si>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</si>
  <si>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</si>
  <si>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</si>
  <si>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</si>
  <si>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</si>
  <si>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</si>
  <si>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</si>
  <si>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</si>
  <si>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</si>
  <si>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</si>
  <si>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</si>
  <si>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</si>
  <si>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</si>
  <si>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</si>
  <si>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</si>
  <si>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</si>
  <si>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</si>
  <si>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</si>
  <si>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</si>
  <si>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</si>
  <si>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</si>
  <si>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</si>
  <si>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</si>
  <si>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</si>
  <si>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</si>
  <si>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</si>
  <si>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</si>
  <si>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</si>
  <si>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</si>
  <si>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</si>
  <si>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</si>
  <si>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</si>
  <si>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</si>
  <si>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</si>
  <si>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</si>
  <si>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</si>
  <si>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</si>
  <si>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</si>
  <si>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</si>
  <si>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</si>
  <si>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</si>
  <si>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</si>
  <si>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</si>
  <si>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</si>
  <si>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</si>
  <si>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</si>
  <si>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</si>
  <si>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</si>
  <si>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</si>
  <si>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</si>
  <si>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</si>
  <si>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</si>
  <si>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</si>
  <si>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</si>
  <si>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</si>
  <si>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</si>
  <si>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</si>
  <si>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</si>
  <si>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</si>
  <si>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</si>
  <si>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</si>
  <si>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</si>
  <si>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</si>
  <si>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</si>
  <si>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</si>
  <si>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</si>
  <si>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</si>
  <si>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</si>
  <si>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</si>
  <si>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</si>
  <si>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</si>
  <si>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</si>
  <si>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</si>
  <si>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</si>
  <si>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</si>
  <si>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</si>
  <si>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</si>
  <si>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</si>
  <si>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</si>
  <si>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</si>
  <si>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</si>
  <si>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</si>
  <si>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</si>
  <si>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</si>
  <si>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</si>
  <si>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</si>
  <si>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</si>
  <si>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</si>
  <si>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</si>
  <si>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</si>
  <si>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</si>
  <si>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</si>
  <si>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</si>
  <si>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</si>
  <si>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</si>
  <si>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</si>
  <si>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</si>
  <si>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</si>
  <si>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</si>
  <si>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</si>
  <si>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</si>
  <si>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</si>
  <si>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</si>
  <si>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</si>
  <si>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</si>
  <si>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</si>
  <si>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</si>
  <si>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</si>
  <si>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</si>
  <si>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</si>
  <si>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</si>
  <si>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</si>
  <si>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</si>
  <si>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</si>
  <si>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</si>
  <si>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</si>
  <si>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</si>
  <si>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</si>
  <si>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</si>
  <si>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</si>
  <si>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</si>
  <si>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</si>
  <si>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</si>
  <si>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</si>
  <si>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</si>
  <si>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</si>
  <si>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</si>
  <si>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</si>
  <si>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</si>
  <si>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</si>
  <si>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</si>
  <si>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</si>
  <si>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</si>
  <si>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</si>
  <si>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</si>
  <si>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</si>
  <si>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</si>
  <si>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</si>
  <si>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</si>
  <si>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</si>
  <si>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</si>
  <si>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</si>
  <si>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</si>
  <si>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</si>
  <si>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</si>
  <si>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</si>
  <si>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</si>
  <si>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</si>
  <si>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</si>
  <si>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</si>
  <si>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</si>
  <si>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</si>
  <si>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</si>
  <si>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</si>
  <si>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</si>
  <si>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</si>
  <si>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</si>
  <si>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</si>
  <si>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</si>
  <si>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</si>
  <si>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</si>
  <si>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</si>
  <si>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</si>
  <si>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</si>
  <si>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</si>
  <si>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</si>
  <si>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</si>
  <si>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</si>
  <si>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</si>
  <si>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</si>
  <si>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</si>
  <si>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</si>
  <si>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</si>
  <si>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</si>
  <si>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</si>
  <si>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</si>
  <si>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</si>
  <si>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</si>
  <si>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</si>
  <si>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</si>
  <si>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</si>
  <si>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</si>
  <si>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</si>
  <si>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</si>
  <si>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</si>
  <si>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</si>
  <si>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</si>
  <si>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</si>
  <si>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</si>
  <si>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</si>
  <si>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</si>
  <si>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</si>
  <si>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</si>
  <si>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</si>
  <si>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</si>
  <si>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</si>
  <si>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</si>
  <si>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</si>
  <si>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</si>
  <si>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</si>
  <si>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</si>
  <si>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</si>
  <si>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</si>
  <si>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</si>
  <si>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</si>
  <si>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</si>
  <si>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</si>
  <si>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</si>
  <si>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</si>
  <si>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</si>
  <si>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</si>
  <si>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</si>
  <si>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</si>
  <si>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</si>
  <si>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</si>
  <si>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</si>
  <si>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</si>
  <si>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</si>
  <si>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</si>
  <si>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</si>
  <si>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</si>
  <si>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</si>
  <si>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</si>
  <si>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</si>
  <si>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</si>
  <si>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</si>
  <si>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</si>
  <si>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</si>
  <si>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</si>
  <si>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</si>
  <si>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</si>
  <si>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</si>
  <si>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</si>
  <si>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</si>
  <si>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</si>
  <si>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</si>
  <si>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</si>
  <si>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</si>
  <si>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</si>
  <si>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</si>
  <si>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</si>
  <si>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</si>
  <si>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</si>
  <si>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</si>
  <si>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</si>
  <si>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</si>
  <si>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</si>
  <si>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</si>
  <si>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</si>
  <si>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</si>
  <si>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</si>
  <si>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</si>
  <si>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</si>
  <si>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</si>
  <si>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</si>
  <si>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</si>
  <si>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</si>
  <si>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</si>
  <si>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</si>
  <si>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</si>
  <si>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</si>
  <si>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</si>
  <si>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</si>
  <si>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</si>
  <si>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</si>
  <si>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</si>
  <si>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</si>
  <si>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</si>
  <si>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</si>
  <si>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</si>
  <si>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</si>
  <si>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</si>
  <si>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</si>
  <si>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</si>
  <si>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</si>
  <si>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</si>
  <si>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</si>
  <si>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</si>
  <si>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</si>
  <si>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</si>
  <si>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</si>
  <si>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</si>
  <si>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</si>
  <si>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</si>
  <si>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</si>
  <si>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</si>
  <si>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</si>
  <si>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</si>
  <si>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</si>
  <si>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</si>
  <si>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</si>
  <si>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</si>
  <si>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</si>
  <si>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</si>
  <si>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</si>
  <si>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</si>
  <si>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</si>
  <si>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</si>
  <si>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</si>
  <si>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</si>
  <si>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</si>
  <si>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</si>
  <si>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</si>
  <si>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</si>
  <si>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</si>
  <si>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</si>
  <si>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</si>
  <si>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</si>
  <si>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</si>
  <si>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</si>
  <si>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</si>
  <si>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</si>
  <si>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</si>
  <si>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</si>
  <si>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</si>
  <si>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</si>
  <si>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</si>
  <si>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</si>
  <si>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</si>
  <si>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</si>
  <si>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</si>
  <si>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</si>
  <si>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</si>
  <si>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</si>
  <si>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</si>
  <si>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</si>
  <si>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</si>
  <si>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</si>
  <si>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</si>
  <si>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</si>
  <si>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</si>
  <si>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</si>
  <si>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</si>
  <si>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</si>
  <si>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</si>
  <si>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</si>
  <si>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</si>
  <si>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</si>
  <si>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</si>
  <si>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</si>
  <si>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</si>
  <si>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</si>
  <si>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</si>
  <si>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</si>
  <si>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</si>
  <si>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</si>
  <si>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</si>
  <si>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</si>
  <si>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</si>
  <si>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</si>
  <si>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</si>
  <si>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</si>
  <si>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</si>
  <si>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</si>
  <si>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</si>
  <si>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</si>
  <si>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</si>
  <si>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</si>
  <si>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</si>
  <si>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</si>
  <si>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</si>
  <si>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</si>
  <si>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</si>
  <si>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</si>
  <si>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</si>
  <si>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</si>
  <si>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</si>
  <si>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</si>
  <si>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</si>
  <si>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</si>
  <si>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</si>
  <si>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</si>
  <si>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</si>
  <si>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</si>
  <si>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</si>
  <si>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</si>
  <si>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</si>
  <si>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</si>
  <si>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</si>
  <si>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</si>
  <si>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</si>
  <si>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</si>
  <si>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</si>
  <si>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</si>
  <si>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</si>
  <si>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</si>
  <si>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</si>
  <si>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</si>
  <si>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</si>
  <si>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</si>
  <si>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</si>
  <si>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</si>
  <si>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</si>
  <si>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</si>
  <si>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</si>
  <si>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</si>
  <si>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</si>
  <si>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</si>
  <si>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</si>
  <si>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</si>
  <si>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</si>
  <si>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</si>
  <si>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</si>
  <si>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</si>
  <si>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</si>
  <si>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</si>
  <si>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</si>
  <si>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</si>
  <si>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</si>
  <si>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</si>
  <si>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</si>
  <si>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</si>
  <si>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</si>
  <si>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</si>
  <si>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</si>
  <si>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</si>
  <si>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</si>
  <si>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</si>
  <si>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</si>
  <si>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</si>
  <si>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</si>
  <si>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</si>
  <si>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</si>
  <si>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</si>
  <si>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</si>
  <si>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</si>
  <si>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</si>
  <si>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</si>
  <si>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</si>
  <si>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</si>
  <si>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</si>
  <si>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</si>
  <si>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</si>
  <si>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</si>
  <si>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</si>
  <si>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</si>
  <si>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</si>
  <si>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</si>
  <si>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</si>
  <si>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</si>
  <si>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</si>
  <si>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</si>
  <si>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</si>
  <si>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</si>
  <si>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</si>
  <si>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</si>
  <si>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</si>
  <si>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</si>
  <si>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</si>
  <si>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</si>
  <si>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</si>
  <si>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</si>
  <si>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</si>
  <si>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</si>
  <si>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</si>
  <si>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</si>
  <si>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</si>
  <si>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</si>
  <si>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</si>
  <si>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</si>
  <si>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</si>
  <si>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</si>
  <si>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</si>
  <si>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</si>
  <si>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</si>
  <si>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</si>
  <si>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</si>
  <si>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</si>
  <si>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</si>
  <si>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</si>
  <si>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</si>
  <si>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</si>
  <si>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</si>
  <si>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</si>
  <si>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</si>
  <si>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</si>
  <si>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</si>
  <si>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</si>
  <si>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</si>
  <si>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</si>
  <si>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</si>
  <si>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</si>
  <si>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</si>
  <si>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</si>
  <si>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</si>
  <si>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</si>
  <si>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</si>
  <si>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</si>
  <si>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</si>
  <si>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</si>
  <si>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</si>
  <si>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</si>
  <si>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</si>
  <si>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</si>
  <si>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</si>
  <si>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</si>
  <si>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</si>
  <si>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</si>
  <si>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</si>
  <si>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</si>
  <si>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</si>
  <si>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</si>
  <si>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</si>
  <si>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</si>
  <si>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</si>
  <si>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</si>
  <si>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</si>
  <si>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</si>
  <si>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</si>
  <si>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</si>
  <si>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</si>
  <si>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</si>
  <si>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</si>
  <si>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</si>
  <si>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</si>
  <si>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</si>
  <si>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</si>
  <si>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</si>
  <si>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</si>
  <si>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</si>
  <si>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</si>
  <si>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</si>
  <si>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</si>
  <si>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</si>
  <si>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</si>
  <si>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</si>
  <si>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</si>
  <si>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</si>
  <si>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</si>
  <si>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</si>
  <si>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</si>
  <si>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</si>
  <si>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</si>
  <si>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</si>
  <si>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</si>
  <si>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</si>
  <si>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</si>
  <si>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</si>
  <si>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</si>
  <si>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</si>
  <si>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</si>
  <si>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</si>
  <si>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</si>
  <si>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</si>
  <si>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</si>
  <si>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</si>
  <si>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</si>
  <si>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</si>
  <si>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</si>
  <si>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</si>
  <si>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</si>
  <si>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</si>
  <si>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</si>
  <si>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</si>
  <si>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</si>
  <si>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</si>
  <si>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</si>
  <si>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</si>
  <si>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</si>
  <si>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</si>
  <si>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</si>
  <si>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</si>
  <si>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</si>
  <si>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</si>
  <si>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</si>
  <si>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</si>
  <si>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</si>
  <si>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</si>
  <si>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</si>
  <si>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</si>
  <si>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</si>
  <si>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</si>
  <si>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</si>
  <si>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</si>
  <si>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</si>
  <si>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</si>
  <si>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</si>
  <si>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</si>
  <si>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</si>
  <si>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</si>
  <si>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</si>
  <si>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</si>
  <si>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</si>
  <si>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</si>
  <si>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</si>
  <si>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</si>
  <si>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</si>
  <si>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</si>
  <si>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</si>
  <si>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</si>
  <si>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</si>
  <si>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</si>
  <si>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</si>
  <si>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</si>
  <si>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</si>
  <si>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</si>
  <si>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</si>
  <si>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</si>
  <si>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</si>
  <si>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</si>
  <si>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</si>
  <si>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</si>
  <si>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</si>
  <si>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</si>
  <si>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</si>
  <si>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</si>
  <si>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</si>
  <si>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</si>
  <si>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</si>
  <si>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</si>
  <si>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</si>
  <si>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</si>
  <si>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</si>
  <si>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</si>
  <si>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</si>
  <si>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</si>
  <si>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</si>
  <si>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</si>
  <si>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</si>
  <si>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</si>
  <si>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</si>
  <si>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</si>
  <si>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</si>
  <si>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</si>
  <si>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</si>
  <si>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</si>
  <si>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</si>
  <si>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</si>
  <si>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</si>
  <si>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</si>
  <si>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</si>
  <si>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</si>
  <si>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</si>
  <si>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</si>
  <si>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</si>
  <si>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</si>
  <si>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</si>
  <si>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</si>
  <si>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</si>
  <si>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</si>
  <si>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</si>
  <si>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</si>
  <si>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</si>
  <si>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</si>
  <si>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</si>
  <si>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</si>
  <si>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</si>
  <si>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</si>
  <si>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</si>
  <si>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</si>
  <si>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</si>
  <si>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</si>
  <si>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</si>
  <si>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</si>
  <si>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</si>
  <si>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</si>
  <si>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</si>
  <si>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</si>
  <si>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</si>
  <si>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</si>
  <si>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</si>
  <si>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</si>
  <si>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</si>
  <si>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</si>
  <si>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</si>
  <si>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</si>
  <si>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</si>
  <si>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</si>
  <si>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</si>
  <si>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</si>
  <si>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</si>
  <si>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</si>
  <si>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</si>
  <si>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</si>
  <si>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</si>
  <si>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</si>
  <si>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</si>
  <si>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</si>
  <si>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</si>
  <si>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</si>
  <si>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</si>
  <si>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</si>
  <si>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</si>
  <si>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</si>
  <si>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</si>
  <si>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</si>
  <si>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</si>
  <si>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</si>
  <si>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</si>
  <si>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</si>
  <si>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</si>
  <si>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</si>
  <si>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</si>
  <si>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</si>
  <si>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</si>
  <si>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</si>
  <si>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</si>
  <si>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</si>
  <si>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</si>
  <si>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</si>
  <si>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</si>
  <si>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</si>
  <si>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</si>
  <si>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</si>
  <si>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</si>
  <si>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</si>
  <si>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</si>
  <si>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</si>
  <si>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</si>
  <si>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</si>
  <si>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</si>
  <si>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</si>
  <si>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</si>
  <si>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</si>
  <si>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</si>
  <si>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</si>
  <si>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</si>
  <si>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</si>
  <si>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</si>
  <si>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</si>
  <si>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</si>
  <si>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</si>
  <si>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</si>
  <si>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</si>
  <si>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</si>
  <si>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</si>
  <si>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</si>
  <si>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</si>
  <si>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</si>
  <si>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</si>
  <si>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</si>
  <si>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</si>
  <si>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</si>
  <si>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</si>
  <si>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</si>
  <si>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</si>
  <si>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</si>
  <si>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</si>
  <si>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</si>
  <si>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</si>
  <si>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</si>
  <si>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</si>
  <si>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</si>
  <si>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</si>
  <si>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</si>
  <si>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</si>
  <si>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</si>
  <si>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</si>
  <si>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</si>
  <si>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</si>
  <si>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</si>
  <si>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</si>
  <si>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</si>
  <si>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</si>
  <si>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</si>
  <si>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</si>
  <si>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</si>
  <si>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</si>
  <si>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</si>
  <si>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</si>
  <si>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</si>
  <si>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</si>
  <si>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</si>
  <si>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</si>
  <si>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</si>
  <si>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</si>
  <si>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</si>
  <si>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</si>
  <si>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</si>
  <si>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</si>
  <si>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</si>
  <si>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</si>
  <si>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</si>
  <si>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</si>
  <si>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</si>
  <si>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</si>
  <si>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</si>
  <si>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</si>
  <si>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</si>
  <si>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</si>
  <si>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</si>
  <si>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</si>
  <si>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</si>
  <si>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</si>
  <si>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</si>
  <si>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</si>
  <si>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</si>
  <si>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</si>
  <si>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</si>
  <si>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</si>
  <si>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</si>
  <si>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</si>
  <si>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</si>
  <si>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</si>
  <si>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</si>
  <si>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</si>
  <si>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</si>
  <si>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</si>
  <si>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</si>
  <si>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</si>
  <si>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</si>
  <si>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</si>
  <si>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</si>
  <si>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</si>
  <si>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</si>
  <si>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</si>
  <si>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</si>
  <si>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</si>
  <si>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</si>
  <si>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</si>
  <si>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</si>
  <si>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</si>
  <si>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</si>
  <si>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</si>
  <si>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</si>
  <si>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</si>
  <si>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</si>
  <si>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</si>
  <si>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</si>
  <si>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</si>
  <si>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</si>
  <si>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</si>
  <si>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</si>
  <si>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</si>
  <si>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</si>
  <si>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</si>
  <si>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</si>
  <si>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</si>
  <si>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</si>
  <si>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</si>
  <si>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</si>
  <si>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</si>
  <si>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</si>
  <si>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</si>
  <si>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</si>
  <si>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</si>
  <si>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</si>
  <si>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</si>
  <si>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</si>
  <si>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</si>
  <si>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</si>
  <si>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</si>
  <si>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</si>
  <si>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</si>
  <si>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</si>
  <si>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</si>
  <si>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</si>
  <si>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</si>
  <si>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</si>
  <si>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</si>
  <si>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</si>
  <si>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</si>
  <si>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</si>
  <si>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</si>
  <si>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</si>
  <si>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</si>
  <si>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</si>
  <si>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</si>
  <si>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</si>
  <si>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</si>
  <si>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</si>
  <si>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</si>
  <si>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</si>
  <si>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</si>
  <si>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</si>
  <si>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</si>
  <si>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</si>
  <si>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</si>
  <si>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</si>
  <si>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</si>
  <si>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</si>
  <si>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</si>
  <si>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</si>
  <si>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</si>
  <si>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</si>
  <si>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</si>
  <si>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</si>
  <si>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</si>
  <si>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</si>
  <si>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</si>
  <si>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</si>
  <si>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</si>
  <si>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</si>
  <si>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</si>
  <si>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</si>
  <si>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</si>
  <si>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</si>
  <si>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</si>
  <si>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</si>
  <si>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</si>
  <si>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</si>
  <si>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</si>
  <si>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</si>
  <si>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</si>
  <si>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</si>
  <si>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</si>
  <si>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</si>
  <si>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</si>
  <si>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</si>
  <si>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</si>
  <si>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</si>
  <si>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</si>
  <si>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</si>
  <si>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</si>
  <si>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</si>
  <si>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</si>
  <si>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</si>
  <si>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</si>
  <si>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</si>
  <si>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</si>
  <si>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</si>
  <si>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</si>
  <si>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</si>
  <si>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</si>
  <si>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</si>
  <si>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</si>
  <si>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</si>
  <si>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</si>
  <si>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</si>
  <si>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</si>
  <si>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</si>
  <si>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</si>
  <si>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</si>
  <si>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</si>
  <si>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</si>
  <si>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</si>
  <si>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</si>
  <si>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</si>
  <si>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</si>
  <si>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</si>
  <si>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</si>
  <si>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</si>
  <si>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</si>
  <si>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</si>
  <si>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</si>
  <si>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</si>
  <si>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</si>
  <si>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</si>
  <si>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</si>
  <si>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</si>
  <si>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</si>
  <si>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</si>
  <si>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</si>
  <si>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</si>
  <si>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</si>
  <si>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</si>
  <si>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</si>
  <si>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</si>
  <si>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</si>
  <si>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</si>
  <si>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</si>
  <si>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</si>
  <si>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</si>
  <si>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</si>
  <si>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</si>
  <si>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</si>
  <si>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</si>
  <si>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</si>
  <si>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</si>
  <si>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</si>
  <si>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</si>
  <si>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</si>
  <si>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</si>
  <si>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</si>
  <si>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</si>
  <si>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</si>
  <si>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</si>
  <si>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</si>
  <si>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</si>
  <si>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</si>
  <si>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</si>
  <si>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</si>
  <si>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</si>
  <si>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</si>
  <si>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</si>
  <si>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</si>
  <si>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</si>
  <si>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</si>
  <si>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</si>
  <si>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</si>
  <si>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</si>
  <si>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</si>
  <si>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</si>
  <si>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</si>
  <si>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</si>
  <si>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</si>
  <si>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</si>
  <si>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</si>
  <si>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</si>
  <si>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</si>
  <si>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</si>
  <si>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</si>
  <si>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</si>
  <si>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</si>
  <si>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</si>
  <si>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</si>
  <si>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</si>
  <si>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</si>
  <si>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</si>
  <si>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</si>
  <si>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</si>
  <si>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</si>
  <si>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</si>
  <si>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</si>
  <si>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</si>
  <si>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</si>
  <si>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</si>
  <si>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</si>
  <si>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</si>
  <si>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</si>
  <si>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</si>
  <si>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</si>
  <si>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</si>
  <si>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</si>
  <si>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</si>
  <si>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</si>
  <si>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</si>
  <si>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</si>
  <si>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</si>
  <si>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</si>
  <si>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</si>
  <si>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</si>
  <si>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</si>
  <si>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</si>
  <si>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</si>
  <si>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</si>
  <si>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</si>
  <si>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</si>
  <si>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</si>
  <si>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</si>
  <si>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</si>
  <si>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</si>
  <si>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</si>
  <si>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</si>
  <si>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</si>
  <si>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</si>
  <si>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</si>
  <si>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</si>
  <si>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</si>
  <si>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</si>
  <si>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</si>
  <si>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</si>
  <si>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</si>
  <si>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</si>
  <si>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</si>
  <si>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</si>
  <si>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</si>
  <si>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</si>
  <si>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</si>
  <si>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</si>
  <si>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</si>
  <si>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</si>
  <si>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</si>
  <si>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</si>
  <si>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</si>
  <si>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</si>
  <si>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</si>
  <si>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</si>
  <si>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</si>
  <si>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</si>
  <si>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</si>
  <si>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</si>
  <si>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</si>
  <si>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</si>
  <si>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</si>
  <si>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</si>
  <si>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</si>
  <si>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</si>
  <si>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</si>
  <si>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</si>
  <si>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</si>
  <si>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</si>
  <si>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</si>
  <si>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</si>
  <si>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</si>
  <si>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</si>
  <si>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</si>
  <si>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</si>
  <si>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</si>
  <si>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</si>
  <si>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</si>
  <si>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</si>
  <si>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</si>
  <si>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</si>
  <si>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</si>
  <si>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</si>
  <si>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</si>
  <si>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</si>
  <si>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</si>
  <si>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</si>
  <si>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</si>
  <si>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</si>
  <si>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</si>
  <si>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</si>
  <si>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</si>
  <si>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</si>
  <si>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</si>
  <si>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</si>
  <si>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</si>
  <si>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</si>
  <si>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</si>
  <si>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</si>
  <si>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</si>
  <si>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</si>
  <si>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</si>
  <si>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</si>
  <si>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</si>
  <si>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</si>
  <si>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</si>
  <si>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</si>
  <si>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</si>
  <si>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</si>
  <si>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</si>
  <si>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</si>
  <si>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</si>
  <si>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</si>
  <si>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</si>
  <si>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</si>
  <si>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</si>
  <si>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</si>
  <si>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</si>
  <si>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</si>
  <si>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</si>
  <si>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</si>
  <si>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</si>
  <si>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</si>
  <si>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</si>
  <si>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</si>
  <si>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</si>
  <si>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</si>
  <si>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</si>
  <si>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</si>
  <si>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</si>
  <si>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</si>
  <si>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</si>
  <si>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</si>
  <si>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</si>
  <si>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</si>
  <si>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</si>
  <si>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</si>
  <si>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</si>
  <si>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</si>
  <si>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</si>
  <si>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</si>
  <si>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</si>
  <si>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</si>
  <si>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</si>
  <si>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</si>
  <si>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</si>
  <si>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</si>
  <si>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</si>
  <si>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</si>
  <si>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</si>
  <si>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</si>
  <si>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</si>
  <si>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</si>
  <si>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</si>
  <si>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</si>
  <si>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</si>
  <si>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</si>
  <si>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</si>
  <si>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</si>
  <si>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</si>
  <si>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</si>
  <si>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</si>
  <si>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</si>
  <si>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</si>
  <si>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</si>
  <si>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</si>
  <si>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</si>
  <si>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</si>
  <si>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</si>
  <si>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</si>
  <si>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</si>
  <si>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</si>
  <si>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</si>
  <si>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</si>
  <si>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</si>
  <si>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</si>
  <si>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</si>
  <si>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</si>
  <si>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</si>
  <si>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</si>
  <si>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</si>
  <si>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</si>
  <si>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</si>
  <si>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</si>
  <si>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</si>
  <si>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</si>
  <si>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</si>
  <si>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</si>
  <si>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</si>
  <si>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</si>
  <si>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</si>
  <si>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</si>
  <si>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</si>
  <si>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</si>
  <si>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</si>
  <si>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</si>
  <si>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</si>
  <si>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</si>
  <si>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</si>
  <si>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</si>
  <si>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</si>
  <si>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</si>
  <si>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</si>
  <si>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</si>
  <si>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</si>
  <si>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</si>
  <si>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</si>
  <si>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</si>
  <si>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</si>
  <si>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</si>
  <si>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</si>
  <si>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</si>
  <si>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</si>
  <si>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</si>
  <si>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</si>
  <si>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</si>
  <si>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</si>
  <si>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</si>
  <si>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</si>
  <si>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</si>
  <si>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</si>
  <si>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</si>
  <si>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</si>
  <si>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</si>
  <si>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</si>
  <si>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</si>
  <si>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</si>
  <si>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</si>
  <si>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</si>
  <si>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</si>
  <si>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</si>
  <si>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</si>
  <si>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</si>
  <si>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</si>
  <si>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</si>
  <si>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</si>
  <si>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</si>
  <si>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</si>
  <si>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</si>
  <si>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</si>
  <si>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</si>
  <si>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</si>
  <si>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</si>
  <si>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</si>
  <si>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</si>
  <si>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</si>
  <si>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</si>
  <si>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</si>
  <si>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</si>
  <si>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</si>
  <si>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</si>
  <si>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</si>
  <si>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</si>
  <si>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</si>
  <si>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</si>
  <si>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</si>
  <si>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</si>
  <si>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</si>
  <si>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</si>
  <si>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</si>
  <si>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</si>
  <si>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</si>
  <si>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</si>
  <si>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</si>
  <si>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</si>
  <si>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</si>
  <si>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</si>
  <si>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</si>
  <si>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</si>
  <si>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</si>
  <si>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</si>
  <si>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</si>
  <si>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</si>
  <si>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</si>
  <si>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</si>
  <si>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</si>
  <si>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</si>
  <si>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</si>
  <si>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</si>
  <si>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</si>
  <si>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</si>
  <si>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</si>
  <si>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</si>
  <si>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</si>
  <si>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</si>
  <si>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</si>
  <si>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</si>
  <si>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</si>
  <si>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</si>
  <si>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</si>
  <si>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</si>
  <si>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</si>
  <si>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</si>
  <si>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</si>
  <si>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</si>
  <si>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</si>
  <si>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</si>
  <si>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</si>
  <si>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</si>
  <si>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</si>
  <si>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</si>
  <si>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</si>
  <si>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</si>
  <si>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</si>
  <si>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</si>
  <si>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</si>
  <si>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</si>
  <si>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</si>
  <si>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</si>
  <si>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</si>
  <si>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</si>
  <si>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</si>
  <si>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</si>
  <si>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</si>
  <si>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</si>
  <si>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</si>
  <si>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</si>
  <si>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</si>
  <si>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</si>
  <si>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</si>
  <si>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</si>
  <si>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</si>
  <si>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</si>
  <si>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</si>
  <si>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</si>
  <si>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</si>
  <si>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</si>
  <si>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</si>
  <si>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</si>
  <si>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</si>
  <si>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</si>
  <si>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</si>
  <si>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</si>
  <si>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</si>
  <si>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</si>
  <si>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</si>
  <si>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</si>
  <si>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</si>
  <si>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</si>
  <si>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</si>
  <si>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</si>
  <si>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</si>
  <si>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</si>
  <si>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</si>
  <si>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</si>
  <si>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</si>
  <si>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</si>
  <si>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</si>
  <si>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</si>
  <si>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</si>
  <si>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</si>
  <si>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</si>
  <si>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</si>
  <si>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</si>
  <si>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</si>
  <si>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</si>
  <si>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</si>
  <si>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</si>
  <si>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</si>
  <si>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</si>
  <si>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</si>
  <si>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</si>
  <si>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</si>
  <si>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</si>
  <si>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</si>
  <si>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</si>
  <si>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</si>
  <si>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</si>
  <si>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</si>
  <si>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</si>
  <si>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</si>
  <si>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</si>
  <si>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</si>
  <si>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</si>
  <si>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</si>
  <si>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</si>
  <si>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</si>
  <si>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</si>
  <si>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</si>
  <si>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</si>
  <si>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</si>
  <si>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</si>
  <si>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</si>
  <si>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</si>
  <si>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</si>
  <si>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</si>
  <si>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</si>
  <si>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</si>
  <si>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</si>
  <si>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</si>
  <si>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</si>
  <si>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</si>
  <si>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</si>
  <si>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</si>
  <si>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</si>
  <si>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</si>
  <si>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</si>
  <si>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</si>
  <si>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</si>
  <si>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</si>
  <si>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</si>
  <si>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</si>
  <si>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</si>
  <si>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</si>
  <si>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</si>
  <si>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</si>
  <si>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</si>
  <si>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</si>
  <si>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</si>
  <si>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</si>
  <si>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</si>
  <si>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</si>
  <si>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</si>
  <si>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</si>
  <si>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</si>
  <si>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</si>
  <si>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</si>
  <si>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</si>
  <si>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</si>
  <si>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</si>
  <si>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</si>
  <si>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</si>
  <si>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</si>
  <si>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</si>
  <si>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</si>
  <si>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</si>
  <si>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</si>
  <si>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</si>
  <si>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</si>
  <si>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</si>
  <si>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</si>
  <si>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</si>
  <si>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</si>
  <si>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</si>
  <si>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</si>
  <si>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</si>
  <si>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</si>
  <si>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</si>
  <si>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</si>
  <si>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</si>
  <si>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</si>
  <si>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</si>
  <si>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</si>
  <si>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</si>
  <si>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</si>
  <si>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</si>
  <si>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</si>
  <si>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</si>
  <si>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</si>
  <si>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</si>
  <si>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</si>
  <si>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</si>
  <si>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</si>
  <si>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</si>
  <si>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</si>
  <si>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</si>
  <si>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</si>
  <si>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</si>
  <si>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</si>
  <si>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</si>
  <si>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</si>
  <si>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</si>
  <si>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</si>
  <si>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</si>
  <si>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</si>
  <si>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</si>
  <si>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</si>
  <si>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</si>
  <si>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</si>
  <si>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</si>
  <si>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</si>
  <si>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</si>
  <si>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</si>
  <si>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</si>
  <si>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</si>
  <si>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</si>
  <si>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</si>
  <si>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</si>
  <si>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</si>
  <si>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</si>
  <si>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</si>
  <si>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</si>
  <si>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</si>
  <si>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</si>
  <si>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</si>
  <si>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</si>
  <si>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</si>
  <si>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</si>
  <si>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</si>
  <si>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</si>
  <si>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</si>
  <si>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</si>
  <si>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</si>
  <si>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</si>
  <si>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</si>
  <si>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</si>
  <si>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</si>
  <si>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</si>
  <si>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</si>
  <si>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</si>
  <si>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</si>
  <si>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</si>
  <si>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</si>
  <si>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</si>
  <si>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</si>
  <si>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</si>
  <si>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</si>
  <si>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</si>
  <si>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</si>
  <si>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</si>
  <si>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</si>
  <si>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</si>
  <si>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</si>
  <si>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</si>
  <si>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</si>
  <si>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</si>
  <si>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</si>
  <si>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</si>
  <si>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</si>
  <si>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</si>
  <si>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</si>
  <si>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</si>
  <si>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</si>
  <si>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</si>
  <si>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</si>
  <si>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</si>
  <si>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</si>
  <si>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</si>
  <si>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</si>
  <si>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</si>
  <si>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</si>
  <si>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</si>
  <si>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</si>
  <si>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</si>
  <si>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</si>
  <si>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</si>
  <si>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</si>
  <si>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</si>
  <si>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</si>
  <si>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</si>
  <si>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</si>
  <si>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</si>
  <si>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</si>
  <si>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</si>
  <si>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</si>
  <si>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</si>
  <si>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</si>
  <si>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</si>
  <si>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</si>
  <si>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</si>
  <si>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</si>
  <si>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</si>
  <si>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</si>
  <si>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</si>
  <si>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</si>
  <si>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</si>
  <si>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</si>
  <si>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</si>
  <si>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</si>
  <si>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</si>
  <si>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</si>
  <si>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</si>
  <si>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</si>
  <si>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</si>
  <si>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</si>
  <si>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</si>
  <si>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</si>
  <si>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</si>
  <si>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</si>
  <si>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</si>
  <si>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</si>
  <si>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</si>
  <si>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</si>
  <si>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</si>
  <si>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</si>
  <si>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</si>
  <si>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</si>
  <si>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</si>
  <si>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</si>
  <si>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</si>
  <si>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</si>
  <si>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</si>
  <si>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</si>
  <si>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</si>
  <si>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</si>
  <si>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</si>
  <si>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</si>
  <si>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</si>
  <si>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</si>
  <si>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</si>
  <si>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</si>
  <si>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</si>
  <si>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</si>
  <si>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</si>
  <si>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</si>
  <si>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</si>
  <si>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</si>
  <si>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</si>
  <si>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</si>
  <si>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</si>
  <si>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</si>
  <si>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</si>
  <si>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</si>
  <si>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</si>
  <si>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</si>
  <si>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</si>
  <si>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</si>
  <si>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</si>
  <si>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</si>
  <si>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</si>
  <si>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</si>
  <si>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</si>
  <si>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</si>
  <si>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</si>
  <si>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</si>
  <si>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</si>
  <si>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</si>
  <si>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</si>
  <si>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</si>
  <si>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</si>
  <si>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</si>
  <si>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</si>
  <si>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</si>
  <si>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</si>
  <si>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</si>
  <si>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</si>
  <si>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</si>
  <si>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</si>
  <si>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</si>
  <si>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</si>
  <si>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</si>
  <si>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</si>
  <si>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</si>
  <si>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</si>
  <si>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</si>
  <si>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</si>
  <si>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</si>
  <si>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</si>
  <si>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</si>
  <si>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</si>
  <si>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</si>
  <si>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</si>
  <si>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</si>
  <si>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</si>
  <si>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</si>
  <si>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</si>
  <si>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</si>
  <si>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</si>
  <si>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</si>
  <si>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</si>
  <si>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</si>
  <si>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</si>
  <si>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</si>
  <si>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</si>
  <si>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</si>
  <si>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</si>
  <si>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</si>
  <si>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</si>
  <si>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</si>
  <si>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</si>
  <si>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</si>
  <si>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</si>
  <si>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</si>
  <si>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</si>
  <si>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</si>
  <si>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</si>
  <si>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</si>
  <si>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</si>
  <si>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</si>
  <si>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</si>
  <si>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</si>
  <si>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</si>
  <si>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</si>
  <si>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</si>
  <si>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</si>
  <si>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</si>
  <si>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</si>
  <si>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</si>
  <si>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</si>
  <si>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</si>
  <si>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</si>
  <si>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</si>
  <si>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</si>
  <si>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</si>
  <si>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</si>
  <si>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</si>
  <si>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</si>
  <si>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</si>
  <si>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</si>
  <si>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</si>
  <si>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</si>
  <si>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</si>
  <si>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</si>
  <si>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</si>
  <si>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</si>
  <si>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</si>
  <si>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</si>
  <si>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</si>
  <si>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</si>
  <si>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</si>
  <si>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</si>
  <si>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</si>
  <si>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</si>
  <si>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</si>
  <si>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</si>
  <si>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</si>
  <si>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</si>
  <si>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</si>
  <si>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</si>
  <si>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</si>
  <si>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</si>
  <si>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</si>
  <si>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</si>
  <si>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</si>
  <si>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</si>
  <si>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</si>
  <si>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</si>
  <si>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</si>
  <si>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</si>
  <si>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</si>
  <si>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</si>
  <si>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</si>
  <si>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</si>
  <si>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</si>
  <si>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</si>
  <si>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</si>
  <si>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</si>
  <si>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</si>
  <si>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</si>
  <si>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</si>
  <si>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</si>
  <si>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</si>
  <si>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</si>
  <si>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</si>
  <si>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</si>
  <si>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</si>
  <si>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</si>
  <si>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</si>
  <si>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</si>
  <si>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</si>
  <si>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</si>
  <si>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</si>
  <si>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</si>
  <si>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</si>
  <si>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</si>
  <si>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</si>
  <si>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</si>
  <si>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</si>
  <si>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</si>
  <si>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</si>
  <si>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</si>
  <si>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</si>
  <si>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</si>
  <si>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</si>
  <si>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</si>
  <si>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</si>
  <si>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</si>
  <si>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</si>
  <si>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</si>
  <si>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</si>
  <si>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</si>
  <si>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</si>
  <si>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</si>
  <si>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</si>
  <si>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</si>
  <si>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</si>
  <si>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</si>
  <si>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</si>
  <si>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</si>
  <si>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</si>
  <si>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</si>
  <si>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</si>
  <si>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</si>
  <si>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</si>
  <si>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</si>
  <si>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</si>
  <si>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</si>
  <si>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</si>
  <si>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</si>
  <si>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</si>
  <si>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</si>
  <si>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</si>
  <si>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</si>
  <si>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</si>
  <si>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</si>
  <si>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</si>
  <si>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</si>
  <si>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</si>
  <si>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</si>
  <si>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</si>
  <si>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</si>
  <si>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</si>
  <si>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</si>
  <si>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</si>
  <si>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</si>
  <si>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</si>
  <si>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</si>
  <si>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</si>
  <si>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</si>
  <si>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</si>
  <si>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</si>
  <si>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</si>
  <si>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</si>
  <si>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</si>
  <si>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</si>
  <si>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</si>
  <si>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</si>
  <si>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</si>
  <si>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</si>
  <si>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</si>
  <si>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</si>
  <si>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</si>
  <si>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</si>
  <si>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</si>
  <si>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</si>
  <si>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</si>
  <si>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</si>
  <si>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</si>
  <si>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</si>
  <si>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</si>
  <si>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</si>
  <si>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</si>
  <si>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</si>
  <si>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</si>
  <si>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</si>
  <si>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</si>
  <si>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</si>
  <si>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</si>
  <si>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</si>
  <si>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</si>
  <si>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</si>
  <si>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</si>
  <si>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</si>
  <si>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</si>
  <si>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</si>
  <si>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</si>
  <si>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</si>
  <si>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</si>
  <si>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</si>
  <si>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</si>
  <si>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</si>
  <si>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</si>
  <si>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</si>
  <si>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</si>
  <si>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</si>
  <si>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</si>
  <si>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</si>
  <si>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</si>
  <si>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</si>
  <si>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</si>
  <si>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</si>
  <si>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</si>
  <si>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</si>
  <si>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</si>
  <si>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</si>
  <si>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</si>
  <si>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</si>
  <si>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</si>
  <si>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</si>
  <si>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</si>
  <si>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</si>
  <si>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</si>
  <si>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</si>
  <si>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</si>
  <si>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</si>
  <si>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</si>
  <si>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</si>
  <si>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</si>
  <si>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</si>
  <si>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</si>
  <si>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</si>
  <si>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</si>
  <si>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</si>
  <si>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</si>
  <si>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</si>
  <si>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</si>
  <si>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</si>
  <si>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</si>
  <si>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</si>
  <si>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</si>
  <si>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</si>
  <si>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</si>
  <si>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</si>
  <si>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</si>
  <si>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</si>
  <si>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</si>
  <si>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</si>
  <si>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</si>
  <si>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</si>
  <si>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</si>
  <si>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</si>
  <si>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</si>
  <si>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</si>
  <si>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</si>
  <si>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</si>
  <si>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</si>
  <si>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</si>
  <si>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</si>
  <si>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</si>
  <si>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</si>
  <si>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</si>
  <si>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</si>
  <si>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</si>
  <si>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</si>
  <si>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</si>
  <si>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</si>
  <si>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</si>
  <si>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</si>
  <si>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</si>
  <si>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</si>
  <si>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</si>
  <si>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</si>
  <si>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</si>
  <si>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</si>
  <si>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</si>
  <si>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</si>
  <si>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</si>
  <si>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</si>
  <si>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</si>
  <si>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</si>
  <si>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</si>
  <si>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</si>
  <si>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</si>
  <si>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</si>
  <si>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</si>
  <si>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</si>
  <si>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</si>
  <si>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</si>
  <si>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</si>
  <si>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</si>
  <si>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</si>
  <si>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</si>
  <si>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</si>
  <si>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</si>
  <si>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</si>
  <si>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</si>
  <si>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</si>
  <si>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</si>
  <si>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</si>
  <si>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</si>
  <si>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</si>
  <si>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</si>
  <si>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</si>
  <si>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</si>
  <si>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</si>
  <si>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</si>
  <si>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</si>
  <si>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</si>
  <si>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</si>
  <si>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</si>
  <si>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</si>
  <si>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</si>
  <si>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</si>
  <si>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</si>
  <si>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</si>
  <si>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</si>
  <si>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</si>
  <si>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</si>
  <si>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</si>
  <si>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</si>
  <si>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</si>
  <si>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</si>
  <si>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</si>
  <si>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</si>
  <si>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</si>
  <si>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</si>
  <si>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</si>
  <si>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</si>
  <si>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</si>
  <si>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</si>
  <si>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</si>
  <si>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</si>
  <si>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</si>
  <si>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</si>
  <si>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</si>
  <si>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</si>
  <si>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</si>
  <si>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</si>
  <si>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</si>
  <si>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</si>
  <si>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</si>
  <si>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</si>
  <si>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</si>
  <si>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</si>
  <si>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</si>
  <si>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</si>
  <si>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</si>
  <si>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</si>
  <si>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</si>
  <si>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</si>
  <si>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</si>
  <si>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</si>
  <si>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</si>
  <si>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</si>
  <si>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</si>
  <si>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</si>
  <si>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</si>
  <si>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</si>
  <si>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</si>
  <si>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</si>
  <si>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</si>
  <si>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</si>
  <si>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</si>
  <si>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</si>
  <si>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</si>
  <si>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</si>
  <si>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</si>
  <si>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</si>
  <si>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</si>
  <si>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</si>
  <si>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</si>
  <si>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</si>
  <si>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</si>
  <si>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</si>
  <si>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</si>
  <si>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</si>
  <si>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</si>
  <si>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</si>
  <si>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</si>
  <si>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</si>
  <si>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</si>
  <si>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</si>
  <si>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</si>
  <si>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</si>
  <si>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</si>
  <si>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</si>
  <si>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</si>
  <si>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</si>
  <si>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</si>
  <si>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</si>
  <si>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</si>
  <si>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</si>
  <si>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</si>
  <si>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</si>
  <si>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</si>
  <si>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</si>
  <si>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</si>
  <si>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</si>
  <si>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</si>
  <si>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</si>
  <si>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</si>
  <si>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</si>
  <si>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</si>
  <si>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</si>
  <si>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</si>
  <si>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</si>
  <si>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</si>
  <si>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</si>
  <si>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</si>
  <si>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</si>
  <si>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</si>
  <si>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</si>
  <si>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</si>
  <si>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</si>
  <si>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</si>
  <si>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</si>
  <si>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</si>
  <si>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</si>
  <si>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</si>
  <si>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</si>
  <si>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</si>
  <si>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</si>
  <si>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</si>
  <si>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</si>
  <si>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</si>
  <si>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</si>
  <si>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</si>
  <si>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</si>
  <si>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</si>
  <si>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</si>
  <si>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</si>
  <si>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</si>
  <si>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</si>
  <si>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</si>
  <si>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</si>
  <si>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</si>
  <si>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</si>
  <si>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</si>
  <si>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</si>
  <si>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</si>
  <si>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</si>
  <si>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</si>
  <si>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</si>
  <si>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</si>
  <si>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</si>
  <si>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</si>
  <si>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</si>
  <si>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</si>
  <si>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</si>
  <si>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</si>
  <si>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</si>
  <si>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</si>
  <si>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</si>
  <si>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</si>
  <si>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</si>
  <si>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</si>
  <si>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</si>
  <si>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</si>
  <si>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</si>
  <si>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</si>
  <si>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</si>
  <si>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</si>
  <si>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</si>
  <si>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</si>
  <si>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</si>
  <si>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</si>
  <si>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</si>
  <si>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</si>
  <si>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</si>
  <si>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</si>
  <si>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</si>
  <si>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</si>
  <si>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</si>
  <si>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</si>
  <si>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</si>
  <si>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</si>
  <si>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</si>
  <si>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</si>
  <si>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</si>
  <si>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</si>
  <si>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</si>
  <si>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</si>
  <si>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</si>
  <si>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</si>
  <si>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</si>
  <si>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</si>
  <si>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</si>
  <si>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</si>
  <si>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</si>
  <si>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</si>
  <si>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</si>
  <si>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</si>
  <si>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</si>
  <si>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</si>
  <si>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</si>
  <si>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</si>
  <si>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</si>
  <si>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</si>
  <si>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</si>
  <si>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</si>
  <si>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</si>
  <si>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</si>
  <si>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</si>
  <si>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</si>
  <si>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</si>
  <si>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</si>
  <si>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</si>
  <si>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</si>
  <si>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</si>
  <si>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</si>
  <si>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</si>
  <si>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</si>
  <si>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</si>
  <si>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</si>
  <si>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</si>
  <si>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</si>
  <si>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</si>
  <si>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</si>
  <si>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</si>
  <si>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</si>
  <si>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</si>
  <si>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</si>
  <si>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</si>
  <si>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</si>
  <si>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</si>
  <si>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</si>
  <si>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</si>
  <si>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</si>
  <si>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</si>
  <si>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</si>
  <si>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</si>
  <si>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</si>
  <si>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</si>
  <si>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</si>
  <si>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</si>
  <si>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</si>
  <si>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</si>
  <si>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</si>
  <si>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</si>
  <si>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</si>
  <si>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</si>
  <si>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</si>
  <si>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</si>
  <si>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</si>
  <si>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</si>
  <si>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</si>
  <si>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</si>
  <si>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</si>
  <si>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</si>
  <si>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</si>
  <si>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</si>
  <si>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</si>
  <si>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</si>
  <si>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</si>
  <si>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</si>
  <si>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</si>
  <si>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</si>
  <si>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</si>
  <si>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</si>
  <si>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</si>
  <si>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</si>
  <si>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</si>
  <si>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</si>
  <si>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</si>
  <si>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</si>
  <si>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</si>
  <si>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</si>
  <si>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</si>
  <si>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</si>
  <si>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</si>
  <si>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</si>
  <si>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</si>
  <si>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</si>
  <si>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</si>
  <si>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</si>
  <si>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</si>
  <si>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</si>
  <si>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</si>
  <si>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</si>
  <si>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</si>
  <si>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</si>
  <si>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</si>
  <si>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</si>
  <si>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</si>
  <si>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</si>
  <si>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</si>
  <si>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</si>
  <si>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</si>
  <si>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</si>
  <si>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</si>
  <si>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</si>
  <si>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</si>
  <si>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</si>
  <si>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</si>
  <si>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</si>
  <si>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</si>
  <si>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</si>
  <si>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</si>
  <si>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</si>
  <si>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</si>
  <si>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</si>
  <si>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</si>
  <si>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</si>
  <si>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</si>
  <si>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</si>
  <si>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</si>
  <si>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</si>
  <si>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</si>
  <si>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</si>
  <si>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</si>
  <si>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</si>
  <si>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</si>
  <si>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</si>
  <si>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</si>
  <si>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</si>
  <si>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</si>
  <si>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</si>
  <si>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</si>
  <si>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</si>
  <si>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</si>
  <si>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</si>
  <si>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</si>
  <si>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</si>
  <si>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</si>
  <si>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</si>
  <si>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</si>
  <si>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</si>
  <si>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</si>
  <si>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</si>
  <si>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</si>
  <si>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</si>
  <si>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</si>
  <si>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</si>
  <si>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</si>
  <si>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</si>
  <si>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</si>
  <si>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</si>
  <si>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</si>
  <si>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</si>
  <si>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</si>
  <si>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</si>
  <si>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</si>
  <si>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</si>
  <si>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</si>
  <si>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</si>
  <si>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</si>
  <si>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</si>
  <si>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</si>
  <si>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</si>
  <si>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</si>
  <si>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</si>
  <si>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</si>
  <si>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</si>
  <si>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</si>
  <si>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</si>
  <si>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</si>
  <si>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</si>
  <si>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</si>
  <si>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</si>
  <si>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</si>
  <si>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</si>
  <si>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</si>
  <si>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</si>
  <si>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</si>
  <si>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</si>
  <si>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</si>
  <si>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</si>
  <si>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</si>
  <si>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</si>
  <si>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</si>
  <si>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</si>
  <si>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</si>
  <si>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</si>
  <si>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</si>
  <si>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</si>
  <si>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</si>
  <si>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</si>
  <si>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</si>
  <si>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</si>
  <si>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</si>
  <si>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</si>
  <si>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</si>
  <si>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</si>
  <si>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</si>
  <si>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</si>
  <si>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</si>
  <si>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</si>
  <si>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</si>
  <si>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</si>
  <si>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</si>
  <si>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</si>
  <si>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</si>
  <si>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</si>
  <si>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</si>
  <si>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</si>
  <si>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</si>
  <si>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</si>
  <si>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</si>
  <si>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</si>
  <si>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</si>
  <si>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</si>
  <si>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</si>
  <si>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</si>
  <si>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</si>
  <si>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</si>
  <si>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</si>
  <si>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</si>
  <si>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</si>
  <si>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</si>
  <si>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</si>
  <si>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</si>
  <si>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</si>
  <si>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</si>
  <si>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</si>
  <si>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</si>
  <si>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</si>
  <si>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</si>
  <si>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</si>
  <si>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</si>
  <si>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</si>
  <si>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</si>
  <si>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</si>
  <si>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</si>
  <si>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</si>
  <si>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</si>
  <si>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</si>
  <si>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</si>
  <si>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</si>
  <si>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</si>
  <si>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</si>
  <si>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</si>
  <si>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</si>
  <si>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</si>
  <si>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</si>
  <si>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</si>
  <si>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</si>
  <si>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</si>
  <si>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</si>
  <si>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</si>
  <si>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</si>
  <si>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</si>
  <si>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</si>
  <si>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</si>
  <si>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</si>
  <si>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</si>
  <si>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</si>
  <si>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</si>
  <si>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</si>
  <si>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</si>
  <si>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</si>
  <si>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</si>
  <si>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</si>
  <si>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</si>
  <si>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</si>
  <si>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</si>
  <si>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</si>
  <si>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</si>
  <si>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</si>
  <si>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</si>
  <si>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</si>
  <si>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</si>
  <si>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</si>
  <si>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</si>
  <si>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</si>
  <si>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</si>
  <si>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</si>
  <si>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</si>
  <si>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</si>
  <si>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</si>
  <si>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</si>
  <si>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</si>
  <si>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</si>
  <si>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</si>
  <si>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</si>
  <si>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</si>
  <si>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</si>
  <si>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</si>
  <si>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</si>
  <si>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</si>
  <si>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</si>
  <si>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</si>
  <si>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</si>
  <si>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</si>
  <si>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</si>
  <si>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</si>
  <si>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</si>
  <si>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</si>
  <si>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</si>
  <si>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</si>
  <si>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</si>
  <si>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</si>
  <si>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</si>
  <si>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</si>
  <si>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</si>
  <si>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</si>
  <si>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</si>
  <si>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</si>
  <si>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</si>
  <si>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</si>
  <si>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</si>
  <si>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</si>
  <si>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</si>
  <si>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</si>
  <si>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</si>
  <si>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</si>
  <si>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</si>
  <si>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</si>
  <si>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</si>
  <si>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</si>
  <si>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</si>
  <si>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</si>
  <si>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</si>
  <si>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</si>
  <si>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</si>
  <si>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</si>
  <si>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</si>
  <si>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</si>
  <si>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</si>
  <si>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</si>
  <si>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</si>
  <si>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</si>
  <si>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</si>
  <si>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</si>
  <si>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</si>
  <si>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</si>
  <si>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</si>
  <si>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</si>
  <si>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</si>
  <si>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</si>
  <si>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</si>
  <si>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</si>
  <si>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</si>
  <si>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</si>
  <si>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</si>
  <si>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</si>
  <si>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</si>
  <si>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</si>
  <si>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</si>
  <si>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</si>
  <si>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</si>
  <si>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</si>
  <si>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</si>
  <si>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</si>
  <si>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</si>
  <si>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</si>
  <si>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</si>
  <si>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</si>
  <si>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</si>
  <si>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</si>
  <si>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</si>
  <si>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</si>
  <si>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</si>
  <si>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</si>
  <si>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</si>
  <si>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</si>
  <si>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</si>
  <si>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</si>
  <si>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</si>
  <si>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</si>
  <si>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</si>
  <si>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</si>
  <si>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</si>
  <si>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</si>
  <si>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</si>
  <si>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</si>
  <si>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</si>
  <si>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</si>
  <si>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</si>
  <si>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</si>
  <si>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</si>
  <si>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</si>
  <si>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</si>
  <si>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</si>
  <si>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</si>
  <si>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</si>
  <si>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</si>
  <si>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</si>
  <si>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</si>
  <si>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</si>
  <si>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</si>
  <si>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</si>
  <si>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</si>
  <si>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</si>
  <si>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</si>
  <si>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</si>
  <si>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</si>
  <si>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</si>
  <si>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</si>
  <si>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</si>
  <si>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</si>
  <si>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</si>
  <si>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</si>
  <si>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</si>
  <si>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</si>
  <si>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</si>
  <si>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</si>
  <si>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</si>
  <si>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</si>
  <si>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</si>
  <si>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</si>
  <si>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</si>
  <si>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</si>
  <si>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</si>
  <si>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</si>
  <si>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</si>
  <si>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</si>
  <si>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</si>
  <si>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</si>
  <si>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</si>
  <si>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</si>
  <si>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</si>
  <si>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</si>
  <si>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</si>
  <si>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</si>
  <si>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</si>
  <si>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</si>
  <si>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</si>
  <si>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</si>
  <si>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</si>
  <si>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</si>
  <si>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</si>
  <si>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</si>
  <si>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</si>
  <si>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</si>
  <si>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</si>
  <si>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</si>
  <si>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</si>
  <si>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</si>
  <si>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</si>
  <si>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</si>
  <si>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</si>
  <si>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</si>
  <si>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</si>
  <si>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</si>
  <si>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</si>
  <si>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</si>
  <si>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</si>
  <si>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</si>
  <si>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</si>
  <si>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</si>
  <si>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</si>
  <si>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</si>
  <si>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</si>
  <si>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</si>
  <si>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</si>
  <si>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</si>
  <si>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</si>
  <si>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</si>
  <si>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</si>
  <si>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</si>
  <si>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</si>
  <si>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</si>
  <si>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</si>
  <si>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</si>
  <si>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</si>
  <si>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</si>
  <si>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</si>
  <si>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</si>
  <si>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</si>
  <si>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</si>
  <si>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</si>
  <si>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</si>
  <si>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</si>
  <si>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</si>
  <si>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</si>
  <si>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</si>
  <si>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</si>
  <si>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</si>
  <si>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</si>
  <si>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</si>
  <si>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</si>
  <si>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</si>
  <si>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</si>
  <si>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</si>
  <si>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</si>
  <si>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</si>
  <si>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</si>
  <si>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</si>
  <si>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</si>
  <si>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</si>
  <si>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</si>
  <si>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</si>
  <si>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</si>
  <si>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</si>
  <si>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</si>
  <si>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</si>
  <si>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</si>
  <si>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</si>
  <si>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</si>
  <si>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</si>
  <si>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</si>
  <si>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</si>
  <si>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</si>
  <si>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</si>
  <si>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</si>
  <si>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</si>
  <si>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</si>
  <si>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</si>
  <si>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</si>
  <si>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</si>
  <si>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</si>
  <si>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</si>
  <si>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</si>
  <si>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</si>
  <si>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</si>
  <si>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</si>
  <si>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</si>
  <si>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</si>
  <si>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</si>
  <si>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</si>
  <si>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</si>
  <si>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</si>
  <si>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</si>
  <si>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</si>
  <si>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</si>
  <si>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</si>
  <si>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</si>
  <si>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</si>
  <si>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</si>
  <si>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</si>
  <si>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</si>
  <si>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</si>
  <si>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</si>
  <si>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</si>
  <si>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</si>
  <si>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</si>
  <si>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</si>
  <si>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</si>
  <si>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</si>
  <si>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</si>
  <si>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</si>
  <si>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</si>
  <si>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</si>
  <si>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</si>
  <si>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</si>
  <si>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</si>
  <si>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</si>
  <si>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</si>
  <si>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</si>
  <si>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</si>
  <si>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</si>
  <si>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</si>
  <si>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</si>
  <si>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</si>
  <si>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</si>
  <si>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</si>
  <si>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</si>
  <si>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</si>
  <si>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</si>
  <si>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</si>
  <si>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</si>
  <si>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</si>
  <si>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</si>
  <si>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</si>
  <si>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</si>
  <si>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</si>
  <si>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</si>
  <si>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</si>
  <si>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</si>
  <si>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</si>
  <si>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</si>
  <si>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</si>
  <si>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</si>
  <si>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</si>
  <si>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</si>
  <si>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</si>
  <si>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</si>
  <si>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</si>
  <si>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</si>
  <si>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</si>
  <si>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</si>
  <si>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</si>
  <si>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</si>
  <si>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</si>
  <si>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</si>
  <si>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</si>
  <si>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</si>
  <si>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</si>
  <si>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</si>
  <si>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</si>
  <si>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</si>
  <si>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</si>
  <si>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</si>
  <si>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</si>
  <si>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</si>
  <si>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</si>
  <si>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</si>
  <si>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</si>
  <si>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</si>
  <si>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</si>
  <si>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</si>
  <si>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</si>
  <si>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</si>
  <si>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</si>
  <si>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</si>
  <si>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</si>
  <si>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</si>
  <si>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</si>
  <si>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</si>
  <si>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</si>
  <si>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</si>
  <si>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</si>
  <si>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</si>
  <si>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</si>
  <si>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</si>
  <si>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</si>
  <si>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</si>
  <si>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</si>
  <si>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</si>
  <si>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</si>
  <si>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</si>
  <si>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</si>
  <si>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</si>
  <si>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</si>
  <si>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</si>
  <si>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</si>
  <si>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</si>
  <si>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</si>
  <si>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</si>
  <si>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</si>
  <si>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</si>
  <si>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</si>
  <si>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</si>
  <si>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</si>
  <si>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</si>
  <si>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</si>
  <si>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</si>
  <si>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</si>
  <si>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</si>
  <si>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</si>
  <si>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</si>
  <si>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</si>
  <si>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</si>
  <si>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</si>
  <si>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</si>
  <si>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</si>
  <si>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</si>
  <si>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</si>
  <si>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</si>
  <si>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</si>
  <si>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</si>
  <si>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</si>
  <si>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</si>
  <si>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</si>
  <si>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</si>
  <si>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</si>
  <si>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</si>
  <si>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</si>
  <si>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</si>
  <si>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</si>
  <si>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</si>
  <si>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</si>
  <si>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</si>
  <si>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</si>
  <si>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</si>
  <si>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</si>
  <si>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</si>
  <si>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</si>
  <si>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</si>
  <si>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</si>
  <si>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</si>
  <si>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</si>
  <si>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</si>
  <si>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</si>
  <si>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</si>
  <si>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</si>
  <si>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</si>
  <si>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</si>
  <si>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</si>
  <si>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</si>
  <si>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</si>
  <si>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</si>
  <si>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</si>
  <si>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</si>
  <si>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</si>
  <si>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</si>
  <si>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</si>
  <si>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</si>
  <si>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</si>
  <si>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</si>
  <si>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</si>
  <si>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</si>
  <si>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</si>
  <si>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</si>
  <si>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</si>
  <si>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</si>
  <si>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</si>
  <si>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</si>
  <si>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</si>
  <si>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</si>
  <si>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</si>
  <si>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</si>
  <si>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</si>
  <si>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</si>
  <si>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</si>
  <si>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</si>
  <si>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</si>
  <si>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</si>
  <si>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</si>
  <si>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</si>
  <si>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</si>
  <si>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</si>
  <si>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</si>
  <si>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</si>
  <si>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</si>
  <si>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</si>
  <si>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</si>
  <si>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</si>
  <si>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</si>
  <si>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</si>
  <si>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</si>
  <si>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</si>
  <si>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</si>
  <si>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</si>
  <si>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</si>
  <si>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</si>
  <si>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</si>
  <si>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</si>
  <si>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</si>
  <si>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</si>
  <si>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</si>
  <si>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</si>
  <si>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</si>
  <si>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</si>
  <si>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</si>
  <si>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</si>
  <si>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</si>
  <si>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</si>
  <si>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</si>
  <si>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</si>
  <si>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</si>
  <si>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</si>
  <si>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</si>
  <si>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</si>
  <si>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</si>
  <si>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</si>
  <si>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</si>
  <si>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</si>
  <si>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</si>
  <si>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</si>
  <si>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</si>
  <si>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</si>
  <si>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</si>
  <si>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</si>
  <si>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</si>
  <si>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</si>
  <si>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</si>
  <si>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</si>
  <si>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</si>
  <si>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</si>
  <si>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</si>
  <si>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</si>
  <si>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</si>
  <si>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</si>
  <si>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</si>
  <si>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</si>
  <si>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</si>
  <si>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</si>
  <si>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</si>
  <si>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</si>
  <si>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</si>
  <si>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</si>
  <si>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</si>
  <si>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</si>
  <si>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</si>
  <si>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</si>
  <si>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</si>
  <si>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</si>
  <si>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</si>
  <si>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</si>
  <si>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</si>
  <si>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</si>
  <si>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</si>
  <si>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</si>
  <si>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</si>
  <si>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</si>
  <si>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</si>
  <si>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</si>
  <si>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</si>
  <si>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</si>
  <si>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</si>
  <si>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</si>
  <si>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</si>
  <si>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</si>
  <si>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</si>
  <si>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</si>
  <si>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</si>
  <si>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</si>
  <si>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</si>
  <si>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</si>
  <si>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</si>
  <si>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</si>
  <si>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</si>
  <si>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</si>
  <si>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</si>
  <si>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</si>
  <si>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</si>
  <si>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</si>
  <si>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</si>
  <si>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</si>
  <si>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</si>
  <si>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</si>
  <si>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</si>
  <si>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</si>
  <si>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</si>
  <si>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</si>
  <si>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</si>
  <si>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</si>
  <si>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</si>
  <si>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</si>
  <si>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</si>
  <si>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</si>
  <si>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</si>
  <si>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</si>
  <si>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</si>
  <si>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</si>
  <si>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</si>
  <si>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</si>
  <si>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</si>
  <si>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</si>
  <si>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</si>
  <si>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</si>
  <si>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</si>
  <si>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</si>
  <si>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</si>
  <si>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</si>
  <si>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</si>
  <si>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</si>
  <si>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</si>
  <si>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</si>
  <si>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</si>
  <si>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</si>
  <si>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</si>
  <si>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</si>
  <si>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</si>
  <si>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</si>
  <si>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</si>
  <si>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</si>
  <si>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</si>
  <si>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</si>
  <si>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</si>
  <si>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</si>
  <si>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</si>
  <si>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</si>
  <si>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</si>
  <si>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</si>
  <si>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</si>
  <si>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</si>
  <si>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</si>
  <si>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</si>
  <si>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</si>
  <si>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</si>
  <si>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</si>
  <si>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</si>
  <si>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</si>
  <si>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</si>
  <si>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</si>
  <si>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</si>
  <si>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</si>
  <si>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</si>
  <si>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</si>
  <si>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</si>
  <si>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</si>
  <si>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</si>
  <si>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</si>
  <si>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</si>
  <si>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</si>
  <si>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</si>
  <si>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</si>
  <si>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</si>
  <si>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</si>
  <si>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</si>
  <si>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</si>
  <si>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</si>
  <si>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</si>
  <si>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</si>
  <si>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</si>
  <si>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</si>
  <si>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</si>
  <si>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</si>
  <si>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</si>
  <si>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</si>
  <si>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</si>
  <si>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</si>
  <si>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</si>
  <si>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</si>
  <si>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</si>
  <si>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</si>
  <si>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</si>
  <si>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</si>
  <si>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</si>
  <si>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</si>
  <si>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</si>
  <si>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</si>
  <si>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</si>
  <si>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</si>
  <si>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</si>
  <si>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</si>
  <si>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</si>
  <si>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</si>
  <si>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</si>
  <si>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</si>
  <si>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</si>
  <si>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</si>
  <si>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</si>
  <si>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</si>
  <si>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</si>
  <si>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</si>
  <si>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</si>
  <si>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</si>
  <si>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</si>
  <si>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</si>
  <si>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</si>
  <si>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</si>
  <si>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</si>
  <si>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</si>
  <si>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</si>
  <si>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</si>
  <si>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</si>
  <si>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</si>
  <si>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</si>
  <si>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</si>
  <si>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</si>
  <si>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</si>
  <si>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</si>
  <si>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</si>
  <si>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</si>
  <si>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</si>
  <si>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</si>
  <si>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</si>
  <si>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</si>
  <si>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</si>
  <si>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</si>
  <si>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</si>
  <si>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</si>
  <si>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</si>
  <si>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</si>
  <si>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</si>
  <si>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</si>
  <si>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</si>
  <si>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</si>
  <si>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</si>
  <si>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</si>
  <si>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</si>
  <si>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</si>
  <si>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</si>
  <si>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</si>
  <si>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</si>
  <si>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</si>
  <si>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</si>
  <si>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</si>
  <si>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</si>
  <si>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</si>
  <si>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</si>
  <si>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</si>
  <si>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</si>
  <si>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</si>
  <si>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</si>
  <si>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</si>
  <si>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</si>
  <si>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</si>
  <si>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</si>
  <si>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</si>
  <si>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</si>
  <si>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</si>
  <si>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</si>
  <si>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</si>
  <si>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</si>
  <si>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</si>
  <si>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</si>
  <si>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</si>
  <si>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</si>
  <si>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</si>
  <si>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</si>
  <si>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</si>
  <si>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</si>
  <si>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</si>
  <si>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</si>
  <si>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</si>
  <si>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</si>
  <si>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</si>
  <si>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</si>
  <si>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</si>
  <si>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</si>
  <si>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</si>
  <si>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</si>
  <si>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</si>
  <si>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</si>
  <si>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</si>
  <si>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</si>
  <si>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</si>
  <si>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</si>
  <si>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</si>
  <si>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</si>
  <si>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</si>
  <si>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</si>
  <si>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</si>
  <si>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</si>
  <si>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</si>
  <si>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</si>
  <si>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</si>
  <si>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</si>
  <si>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</si>
  <si>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</si>
  <si>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</si>
  <si>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</si>
  <si>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</si>
  <si>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</si>
  <si>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</si>
  <si>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</si>
  <si>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</si>
  <si>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</si>
  <si>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</si>
  <si>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</si>
  <si>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</si>
  <si>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</si>
  <si>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</si>
  <si>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</si>
  <si>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</si>
  <si>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</si>
  <si>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</si>
  <si>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</si>
  <si>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</si>
  <si>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</si>
  <si>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</si>
  <si>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</si>
  <si>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</si>
  <si>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</si>
  <si>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</si>
  <si>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</si>
  <si>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</si>
  <si>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</si>
  <si>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</si>
  <si>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</si>
  <si>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</si>
  <si>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</si>
  <si>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</si>
  <si>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</si>
  <si>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</si>
  <si>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</si>
  <si>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</si>
  <si>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</si>
  <si>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</si>
  <si>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</si>
  <si>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</si>
  <si>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</si>
  <si>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</si>
  <si>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</si>
  <si>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</si>
  <si>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</si>
  <si>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</si>
  <si>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</si>
  <si>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</si>
  <si>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</si>
  <si>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</si>
  <si>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</si>
  <si>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</si>
  <si>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</si>
  <si>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</si>
  <si>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</si>
  <si>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</si>
  <si>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</si>
  <si>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</si>
  <si>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</si>
  <si>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</si>
  <si>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</si>
  <si>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</si>
  <si>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</si>
  <si>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</si>
  <si>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</si>
  <si>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</si>
  <si>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</si>
  <si>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</si>
  <si>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</si>
  <si>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</si>
  <si>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</si>
  <si>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</si>
  <si>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</si>
  <si>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</si>
  <si>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</si>
  <si>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</si>
  <si>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</si>
  <si>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</si>
  <si>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</si>
  <si>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</si>
  <si>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</si>
  <si>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</si>
  <si>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</si>
  <si>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</si>
  <si>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</si>
  <si>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</si>
  <si>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</si>
  <si>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</si>
  <si>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</si>
  <si>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</si>
  <si>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</si>
  <si>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</si>
  <si>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</si>
  <si>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</si>
  <si>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</si>
  <si>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</si>
  <si>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</si>
  <si>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</si>
  <si>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</si>
  <si>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</si>
  <si>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</si>
  <si>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</si>
  <si>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</si>
  <si>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</si>
  <si>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</si>
  <si>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</si>
  <si>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</si>
  <si>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</si>
  <si>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</si>
  <si>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</si>
  <si>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</si>
  <si>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</si>
  <si>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</si>
  <si>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</si>
  <si>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</si>
  <si>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</si>
  <si>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</si>
  <si>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</si>
  <si>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</si>
  <si>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</si>
  <si>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</si>
  <si>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</si>
  <si>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</si>
  <si>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</si>
  <si>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</si>
  <si>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</si>
  <si>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</si>
  <si>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</si>
  <si>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</si>
  <si>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</si>
  <si>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</si>
  <si>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</si>
  <si>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</si>
  <si>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</si>
  <si>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</si>
  <si>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</si>
  <si>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</si>
  <si>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</si>
  <si>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</si>
  <si>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</si>
  <si>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</si>
  <si>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</si>
  <si>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</si>
  <si>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</si>
  <si>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</si>
  <si>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</si>
  <si>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</si>
  <si>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</si>
  <si>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</si>
  <si>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</si>
  <si>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</si>
  <si>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</si>
  <si>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</si>
  <si>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</si>
  <si>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</si>
  <si>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</si>
  <si>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</si>
  <si>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</si>
  <si>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</si>
  <si>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</si>
  <si>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</si>
  <si>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</si>
  <si>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</si>
  <si>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</si>
  <si>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</si>
  <si>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</si>
  <si>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</si>
  <si>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</si>
  <si>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</si>
  <si>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</si>
  <si>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</si>
  <si>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</si>
  <si>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</si>
  <si>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</si>
  <si>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</si>
  <si>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</si>
  <si>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</si>
  <si>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</si>
  <si>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</si>
  <si>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</si>
  <si>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</si>
  <si>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</si>
  <si>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</si>
  <si>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</si>
  <si>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</si>
  <si>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</si>
  <si>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</si>
  <si>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</si>
  <si>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</si>
  <si>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</si>
  <si>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</si>
  <si>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</si>
  <si>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</si>
  <si>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</si>
  <si>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</si>
  <si>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</si>
  <si>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</si>
  <si>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</si>
  <si>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</si>
  <si>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</si>
  <si>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</si>
  <si>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</si>
  <si>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</si>
  <si>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</si>
  <si>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</si>
  <si>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</si>
  <si>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</si>
  <si>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</si>
  <si>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</si>
  <si>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</si>
  <si>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</si>
  <si>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</si>
  <si>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</si>
  <si>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</si>
  <si>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</si>
  <si>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</si>
  <si>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</si>
  <si>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</si>
  <si>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</si>
  <si>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</si>
  <si>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</si>
  <si>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</si>
  <si>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</si>
  <si>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</si>
  <si>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</si>
  <si>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</si>
  <si>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</si>
  <si>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</si>
  <si>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</si>
  <si>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</si>
  <si>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</si>
  <si>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</si>
  <si>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</si>
  <si>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</si>
  <si>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</si>
  <si>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</si>
  <si>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</si>
  <si>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</si>
  <si>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</si>
  <si>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</si>
  <si>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</si>
  <si>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</si>
  <si>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</si>
  <si>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</si>
  <si>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</si>
  <si>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</si>
  <si>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</si>
  <si>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</si>
  <si>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</si>
  <si>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</si>
  <si>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</si>
  <si>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</si>
  <si>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</si>
  <si>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</si>
  <si>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</si>
  <si>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</si>
  <si>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</si>
  <si>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</si>
  <si>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</si>
  <si>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</si>
  <si>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</si>
  <si>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</si>
  <si>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</si>
  <si>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</si>
  <si>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</si>
  <si>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</si>
  <si>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</si>
  <si>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</si>
  <si>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</si>
  <si>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</si>
  <si>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</si>
  <si>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</si>
  <si>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</si>
  <si>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</si>
  <si>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</si>
  <si>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</si>
  <si>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</si>
  <si>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</si>
  <si>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</si>
  <si>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</si>
  <si>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</si>
  <si>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</si>
  <si>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</si>
  <si>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</si>
  <si>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</si>
  <si>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</si>
  <si>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</si>
  <si>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</si>
  <si>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</si>
  <si>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</si>
  <si>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</si>
  <si>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</si>
  <si>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</si>
  <si>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</si>
  <si>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</si>
  <si>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</si>
  <si>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</si>
  <si>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</si>
  <si>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</si>
  <si>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</si>
  <si>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</si>
  <si>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</si>
  <si>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</si>
  <si>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</si>
  <si>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</si>
  <si>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</si>
  <si>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</si>
  <si>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</si>
  <si>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</si>
  <si>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</si>
  <si>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</si>
  <si>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</si>
  <si>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</si>
  <si>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</si>
  <si>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</si>
  <si>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</si>
  <si>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</si>
  <si>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</si>
  <si>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</si>
  <si>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</si>
  <si>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</si>
  <si>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</si>
  <si>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</si>
  <si>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</si>
  <si>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</si>
  <si>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</si>
  <si>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</si>
  <si>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</si>
  <si>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</si>
  <si>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</si>
  <si>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</si>
  <si>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</si>
  <si>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</si>
  <si>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</si>
  <si>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</si>
  <si>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</si>
  <si>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</si>
  <si>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</si>
  <si>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</si>
  <si>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</si>
  <si>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</si>
  <si>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</si>
  <si>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</si>
  <si>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</si>
  <si>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</si>
  <si>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</si>
  <si>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</si>
  <si>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</si>
  <si>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</si>
  <si>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</si>
  <si>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</si>
  <si>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</si>
  <si>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</si>
  <si>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</si>
  <si>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</si>
  <si>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</si>
  <si>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</si>
  <si>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</si>
  <si>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</si>
  <si>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</si>
  <si>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</si>
  <si>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</si>
  <si>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</si>
  <si>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</si>
  <si>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</si>
  <si>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</si>
  <si>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</si>
  <si>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</si>
  <si>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</si>
  <si>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</si>
  <si>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</si>
  <si>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</si>
  <si>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</si>
  <si>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</si>
  <si>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</si>
  <si>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</si>
  <si>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</si>
  <si>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</si>
  <si>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</si>
  <si>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</si>
  <si>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</si>
  <si>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</si>
  <si>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</si>
  <si>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</si>
  <si>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</si>
  <si>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</si>
  <si>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</si>
  <si>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</si>
  <si>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</si>
  <si>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</si>
  <si>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</si>
  <si>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</si>
  <si>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</si>
  <si>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</si>
  <si>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</si>
  <si>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</si>
  <si>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</si>
  <si>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</si>
  <si>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</si>
  <si>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</si>
  <si>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</si>
  <si>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</si>
  <si>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</si>
  <si>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</si>
  <si>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</si>
  <si>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</si>
  <si>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</si>
  <si>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</si>
  <si>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</si>
  <si>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</si>
  <si>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</si>
  <si>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</si>
  <si>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</si>
  <si>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</si>
  <si>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</si>
  <si>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</si>
  <si>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</si>
  <si>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</si>
  <si>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</si>
  <si>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</si>
  <si>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</si>
  <si>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</si>
  <si>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</si>
  <si>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</si>
  <si>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</si>
  <si>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</si>
  <si>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</si>
  <si>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</si>
  <si>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</si>
  <si>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</si>
  <si>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</si>
  <si>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</si>
  <si>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</si>
  <si>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</si>
  <si>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</si>
  <si>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</si>
  <si>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</si>
  <si>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</si>
  <si>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</si>
  <si>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</si>
  <si>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</si>
  <si>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</si>
  <si>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</si>
  <si>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</si>
  <si>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</si>
  <si>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</si>
  <si>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</si>
  <si>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</si>
  <si>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</si>
  <si>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</si>
  <si>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</si>
  <si>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</si>
  <si>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</si>
  <si>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</si>
  <si>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</si>
  <si>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</si>
  <si>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</si>
  <si>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</si>
  <si>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</si>
  <si>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</si>
  <si>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</si>
  <si>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</si>
  <si>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</si>
  <si>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</si>
  <si>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</si>
  <si>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</si>
  <si>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</si>
  <si>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</si>
  <si>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</si>
  <si>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</si>
  <si>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</si>
  <si>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</si>
  <si>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</si>
  <si>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</si>
  <si>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</si>
  <si>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</si>
  <si>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</si>
  <si>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</si>
  <si>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</si>
  <si>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</si>
  <si>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</si>
  <si>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</si>
  <si>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</si>
  <si>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</si>
  <si>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</si>
  <si>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</si>
  <si>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</si>
  <si>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</si>
  <si>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</si>
  <si>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</si>
  <si>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</si>
  <si>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</si>
  <si>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</si>
  <si>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</si>
  <si>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</si>
  <si>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</si>
  <si>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</si>
  <si>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</si>
  <si>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</si>
  <si>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</si>
  <si>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</si>
  <si>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</si>
  <si>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</si>
  <si>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</si>
  <si>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</si>
  <si>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</si>
  <si>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</si>
  <si>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</si>
  <si>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</si>
  <si>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</si>
  <si>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</si>
  <si>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</si>
  <si>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</si>
  <si>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</si>
  <si>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</si>
  <si>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</si>
  <si>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</si>
  <si>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</si>
  <si>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</si>
  <si>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</si>
  <si>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</si>
  <si>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</si>
  <si>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</si>
  <si>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</si>
  <si>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</si>
  <si>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</si>
  <si>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</si>
  <si>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</si>
  <si>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</si>
  <si>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</si>
  <si>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</si>
  <si>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</si>
  <si>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</si>
  <si>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</si>
  <si>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</si>
  <si>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</si>
  <si>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</si>
  <si>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</si>
  <si>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</si>
  <si>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</si>
  <si>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</si>
  <si>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</si>
  <si>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</si>
  <si>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</si>
  <si>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</si>
  <si>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</si>
  <si>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</si>
  <si>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</si>
  <si>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</si>
  <si>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</si>
  <si>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</si>
  <si>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</si>
  <si>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</si>
  <si>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</si>
  <si>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</si>
  <si>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</si>
  <si>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</si>
  <si>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</si>
  <si>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</si>
  <si>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</si>
  <si>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</si>
  <si>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</si>
  <si>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</si>
  <si>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</si>
  <si>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</si>
  <si>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</si>
  <si>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</si>
  <si>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</si>
  <si>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</si>
  <si>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</si>
  <si>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</si>
  <si>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</si>
  <si>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</si>
  <si>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</si>
  <si>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</si>
  <si>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</si>
  <si>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</si>
  <si>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</si>
  <si>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</si>
  <si>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</si>
  <si>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</si>
  <si>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</si>
  <si>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</si>
  <si>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</si>
  <si>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</si>
  <si>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</si>
  <si>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</si>
  <si>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</si>
  <si>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</si>
  <si>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</si>
  <si>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</si>
  <si>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</si>
  <si>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</si>
  <si>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</si>
  <si>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</si>
  <si>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</si>
  <si>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</si>
  <si>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</si>
  <si>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</si>
  <si>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</si>
  <si>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</si>
  <si>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</si>
  <si>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</si>
  <si>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</si>
  <si>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</si>
  <si>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</si>
  <si>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</si>
  <si>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</si>
  <si>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</si>
  <si>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</si>
  <si>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</si>
  <si>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</si>
  <si>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</si>
  <si>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</si>
  <si>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</si>
  <si>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</si>
  <si>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</si>
  <si>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</si>
  <si>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</si>
  <si>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</si>
  <si>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</si>
  <si>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</si>
  <si>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</si>
  <si>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</si>
  <si>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</si>
  <si>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</si>
  <si>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</si>
  <si>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</si>
  <si>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</si>
  <si>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</si>
  <si>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</si>
  <si>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</si>
  <si>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</si>
  <si>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</si>
  <si>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</si>
  <si>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</si>
  <si>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</si>
  <si>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</si>
  <si>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</si>
  <si>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</si>
  <si>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</si>
  <si>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</si>
  <si>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</si>
  <si>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</si>
  <si>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</si>
  <si>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</si>
  <si>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</si>
  <si>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</si>
  <si>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</si>
  <si>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</si>
  <si>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</si>
  <si>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</si>
  <si>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</si>
  <si>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</si>
  <si>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</si>
  <si>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</si>
  <si>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</si>
  <si>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</si>
  <si>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</si>
  <si>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</si>
  <si>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</si>
  <si>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</si>
  <si>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</si>
  <si>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</si>
  <si>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</si>
  <si>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</si>
  <si>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</si>
  <si>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</si>
  <si>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</si>
  <si>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</si>
  <si>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</si>
  <si>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</si>
  <si>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</si>
  <si>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</si>
  <si>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</si>
  <si>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</si>
  <si>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</si>
  <si>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</si>
  <si>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</si>
  <si>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</si>
  <si>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</si>
  <si>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</si>
  <si>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</si>
  <si>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</si>
  <si>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</si>
  <si>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</si>
  <si>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</si>
  <si>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</si>
  <si>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</si>
  <si>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</si>
  <si>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</si>
  <si>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</si>
  <si>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</si>
  <si>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</si>
  <si>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</si>
  <si>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</si>
  <si>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</si>
  <si>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</si>
  <si>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</si>
  <si>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</si>
  <si>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</si>
  <si>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</si>
  <si>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</si>
  <si>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</si>
  <si>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</si>
  <si>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</si>
  <si>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</si>
  <si>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</si>
  <si>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</si>
  <si>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</si>
  <si>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</si>
  <si>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</si>
  <si>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</si>
  <si>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</si>
  <si>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</si>
  <si>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</si>
  <si>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</si>
  <si>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</si>
  <si>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</si>
  <si>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</si>
  <si>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</si>
  <si>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</si>
  <si>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</si>
  <si>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</si>
  <si>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</si>
  <si>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</si>
  <si>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</si>
  <si>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</si>
  <si>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</si>
  <si>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</si>
  <si>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</si>
  <si>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</si>
  <si>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</si>
  <si>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</si>
  <si>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</si>
  <si>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</si>
  <si>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</si>
  <si>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</si>
  <si>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</si>
  <si>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</si>
  <si>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</si>
  <si>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</si>
  <si>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</si>
  <si>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</si>
  <si>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</si>
  <si>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</si>
  <si>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</si>
  <si>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</si>
  <si>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</si>
  <si>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</si>
  <si>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</si>
  <si>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</si>
  <si>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</si>
  <si>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</si>
  <si>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</si>
  <si>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</si>
  <si>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</si>
  <si>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</si>
  <si>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</si>
  <si>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</si>
  <si>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</si>
  <si>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</si>
  <si>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</si>
  <si>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</si>
  <si>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</si>
  <si>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</si>
  <si>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</si>
  <si>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</si>
  <si>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</si>
  <si>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</si>
  <si>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</si>
  <si>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</si>
  <si>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</si>
  <si>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</si>
  <si>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</si>
  <si>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</si>
  <si>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</si>
  <si>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</si>
  <si>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</si>
  <si>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</si>
  <si>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</si>
  <si>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</si>
  <si>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</si>
  <si>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</si>
  <si>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</si>
  <si>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</si>
  <si>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</si>
  <si>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</si>
  <si>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</si>
  <si>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</si>
  <si>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</si>
  <si>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</si>
  <si>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</si>
  <si>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</si>
  <si>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</si>
  <si>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</si>
  <si>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</si>
  <si>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</si>
  <si>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</si>
  <si>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</si>
  <si>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</si>
  <si>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</si>
  <si>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</si>
  <si>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</si>
  <si>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</si>
  <si>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</si>
  <si>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</si>
  <si>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</si>
  <si>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</si>
  <si>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</si>
  <si>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</si>
  <si>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</si>
  <si>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</si>
  <si>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</si>
  <si>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</si>
  <si>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</si>
  <si>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</si>
  <si>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</si>
  <si>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</si>
  <si>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</si>
  <si>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</si>
  <si>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</si>
  <si>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</si>
  <si>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</si>
  <si>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</si>
  <si>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</si>
  <si>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</si>
  <si>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</si>
  <si>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</si>
  <si>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</si>
  <si>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</si>
  <si>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</si>
  <si>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</si>
  <si>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</si>
  <si>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</si>
  <si>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</si>
  <si>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</si>
  <si>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</si>
  <si>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</si>
  <si>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</si>
  <si>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</si>
  <si>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</si>
  <si>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</si>
  <si>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</si>
  <si>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</si>
  <si>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</si>
  <si>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</si>
  <si>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</si>
  <si>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</si>
  <si>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</si>
  <si>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</si>
  <si>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</si>
  <si>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</si>
  <si>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</si>
  <si>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</si>
  <si>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</si>
  <si>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</si>
  <si>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</si>
  <si>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</si>
  <si>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</si>
  <si>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</si>
  <si>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</si>
  <si>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</si>
  <si>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</si>
  <si>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</si>
  <si>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</si>
  <si>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</si>
  <si>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</si>
  <si>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</si>
  <si>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</si>
  <si>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</si>
  <si>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</si>
  <si>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</si>
  <si>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</si>
  <si>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</si>
  <si>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</si>
  <si>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</si>
  <si>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</si>
  <si>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</si>
  <si>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</si>
  <si>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</si>
  <si>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</si>
  <si>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</si>
  <si>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</si>
  <si>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</si>
  <si>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</si>
  <si>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</si>
  <si>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</si>
  <si>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</si>
  <si>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</si>
  <si>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</si>
  <si>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</si>
  <si>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</si>
  <si>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</si>
  <si>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</si>
  <si>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</si>
  <si>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</si>
  <si>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</si>
  <si>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</si>
  <si>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</si>
  <si>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</si>
  <si>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</si>
  <si>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</si>
  <si>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</si>
  <si>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</si>
  <si>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</si>
  <si>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</si>
  <si>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</si>
  <si>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</si>
  <si>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</si>
  <si>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</si>
  <si>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</si>
  <si>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</si>
  <si>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</si>
  <si>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</si>
  <si>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</si>
  <si>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</si>
  <si>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</si>
  <si>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</si>
  <si>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</si>
  <si>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</si>
  <si>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</si>
  <si>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</si>
  <si>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</si>
  <si>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</si>
  <si>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</si>
  <si>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</si>
  <si>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</si>
  <si>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</si>
  <si>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</si>
  <si>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</si>
  <si>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</si>
  <si>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</si>
  <si>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</si>
  <si>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</si>
  <si>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</si>
  <si>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</si>
  <si>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</si>
  <si>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</si>
  <si>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</si>
  <si>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</si>
  <si>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</si>
  <si>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</si>
  <si>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</si>
  <si>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</si>
  <si>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</si>
  <si>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</si>
  <si>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</si>
  <si>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</si>
  <si>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</si>
  <si>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</si>
  <si>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</si>
  <si>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</si>
  <si>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</si>
  <si>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</si>
  <si>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</si>
  <si>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</si>
  <si>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</si>
  <si>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</si>
  <si>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</si>
  <si>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</si>
  <si>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</si>
  <si>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</si>
  <si>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</si>
  <si>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</si>
  <si>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</si>
  <si>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</si>
  <si>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</si>
  <si>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</si>
  <si>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</si>
  <si>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</si>
  <si>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</si>
  <si>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</si>
  <si>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</si>
  <si>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</si>
  <si>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</si>
  <si>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</si>
  <si>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</si>
  <si>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</si>
  <si>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</si>
  <si>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</si>
  <si>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</si>
  <si>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</si>
  <si>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</si>
  <si>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</si>
  <si>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</si>
  <si>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</si>
  <si>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</si>
  <si>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</si>
  <si>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</si>
  <si>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</si>
  <si>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</si>
  <si>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</si>
  <si>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</si>
  <si>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</si>
  <si>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</si>
  <si>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</si>
  <si>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</si>
  <si>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</si>
  <si>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</si>
  <si>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</si>
  <si>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</si>
  <si>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</si>
  <si>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</si>
  <si>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</si>
  <si>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</si>
  <si>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</si>
  <si>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</si>
  <si>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</si>
  <si>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</si>
  <si>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</si>
  <si>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</si>
  <si>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</si>
  <si>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</si>
  <si>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</si>
  <si>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</si>
  <si>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</si>
  <si>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</si>
  <si>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</si>
  <si>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</si>
  <si>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</si>
  <si>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</si>
  <si>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</si>
  <si>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</si>
  <si>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</si>
  <si>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</si>
  <si>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</si>
  <si>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</si>
  <si>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</si>
  <si>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</si>
  <si>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</si>
  <si>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</si>
  <si>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</si>
  <si>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</si>
  <si>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</si>
  <si>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</si>
  <si>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</si>
  <si>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</si>
  <si>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</si>
  <si>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</si>
  <si>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</si>
  <si>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</si>
  <si>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</si>
  <si>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</si>
  <si>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</si>
  <si>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</si>
  <si>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</si>
  <si>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</si>
  <si>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</si>
  <si>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</si>
  <si>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</si>
  <si>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</si>
  <si>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</si>
  <si>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</si>
  <si>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</si>
  <si>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</si>
  <si>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</si>
  <si>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</si>
  <si>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</si>
  <si>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</si>
  <si>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</si>
  <si>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</si>
  <si>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</si>
  <si>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</si>
  <si>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</si>
  <si>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</si>
  <si>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</si>
  <si>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</si>
  <si>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</si>
  <si>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</si>
  <si>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</si>
  <si>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</si>
  <si>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</si>
  <si>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</si>
  <si>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</si>
  <si>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</si>
  <si>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</si>
  <si>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</si>
  <si>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</si>
  <si>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</si>
  <si>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</si>
  <si>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</si>
  <si>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</si>
  <si>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</si>
  <si>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</si>
  <si>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</si>
  <si>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</si>
  <si>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</si>
  <si>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</si>
  <si>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</si>
  <si>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</si>
  <si>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</si>
  <si>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</si>
  <si>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</si>
  <si>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</si>
  <si>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</si>
  <si>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</si>
  <si>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</si>
  <si>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</si>
  <si>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</si>
  <si>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</si>
  <si>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</si>
  <si>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</si>
  <si>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</si>
  <si>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</si>
  <si>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</si>
  <si>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</si>
  <si>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</si>
  <si>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</si>
  <si>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</si>
  <si>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</si>
  <si>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</si>
  <si>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</si>
  <si>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</si>
  <si>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</si>
  <si>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</si>
  <si>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</si>
  <si>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</si>
  <si>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</si>
  <si>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</si>
  <si>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</si>
  <si>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</si>
  <si>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</si>
  <si>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</si>
  <si>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</si>
  <si>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</si>
  <si>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</si>
  <si>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</si>
  <si>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</si>
  <si>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</si>
  <si>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</si>
  <si>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</si>
  <si>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</si>
  <si>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</si>
  <si>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</si>
  <si>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</si>
  <si>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</si>
  <si>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</si>
  <si>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</si>
  <si>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</si>
  <si>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</si>
  <si>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</si>
  <si>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</si>
  <si>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</si>
  <si>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</si>
  <si>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</si>
  <si>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</si>
  <si>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</si>
  <si>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</si>
  <si>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</si>
  <si>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</si>
  <si>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</si>
  <si>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</si>
  <si>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</si>
  <si>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</si>
  <si>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</si>
  <si>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</si>
  <si>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</si>
  <si>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</si>
  <si>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</si>
  <si>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</si>
  <si>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</si>
  <si>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</si>
  <si>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</si>
  <si>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</si>
  <si>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</si>
  <si>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</si>
  <si>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</si>
  <si>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</si>
  <si>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</si>
  <si>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</si>
  <si>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</si>
  <si>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</si>
  <si>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</si>
  <si>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</si>
  <si>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</si>
  <si>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</si>
  <si>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</si>
  <si>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</si>
  <si>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</si>
  <si>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</si>
  <si>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</si>
  <si>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</si>
  <si>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</si>
  <si>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</si>
  <si>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</si>
  <si>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</si>
  <si>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</si>
  <si>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</si>
  <si>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</si>
  <si>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</si>
  <si>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</si>
  <si>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</si>
  <si>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</si>
  <si>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</si>
  <si>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</si>
  <si>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</si>
  <si>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</si>
  <si>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</si>
  <si>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</si>
  <si>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</si>
  <si>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</si>
  <si>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</si>
  <si>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</si>
  <si>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</si>
  <si>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</si>
  <si>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</si>
  <si>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</si>
  <si>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</si>
  <si>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</si>
  <si>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</si>
  <si>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</si>
  <si>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</si>
  <si>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</si>
  <si>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</si>
  <si>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</si>
  <si>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</si>
  <si>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</si>
  <si>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</si>
  <si>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</si>
  <si>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</si>
  <si>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</si>
  <si>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</si>
  <si>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</si>
  <si>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</si>
  <si>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</si>
  <si>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</si>
  <si>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</si>
  <si>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</si>
  <si>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</si>
  <si>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</si>
  <si>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</si>
  <si>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</si>
  <si>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</si>
  <si>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</si>
  <si>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</si>
  <si>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</si>
  <si>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</si>
  <si>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</si>
  <si>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</si>
  <si>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</si>
  <si>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</si>
  <si>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</si>
  <si>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</si>
  <si>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</si>
  <si>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</si>
  <si>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</si>
  <si>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</si>
  <si>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</si>
  <si>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</si>
  <si>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</si>
  <si>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</si>
  <si>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</si>
  <si>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</si>
  <si>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</si>
  <si>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</si>
  <si>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</si>
  <si>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</si>
  <si>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</si>
  <si>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</si>
  <si>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</si>
  <si>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</si>
  <si>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</si>
  <si>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</si>
  <si>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</si>
  <si>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</si>
  <si>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</si>
  <si>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</si>
  <si>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</si>
  <si>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</si>
  <si>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</si>
  <si>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</si>
  <si>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</si>
  <si>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</si>
  <si>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</si>
  <si>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</si>
  <si>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</si>
  <si>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</si>
  <si>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</si>
  <si>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</si>
  <si>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</si>
  <si>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</si>
  <si>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</si>
  <si>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</si>
  <si>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</si>
  <si>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</si>
  <si>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</si>
  <si>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</si>
  <si>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</si>
  <si>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</si>
  <si>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</si>
  <si>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</si>
  <si>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</si>
  <si>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</si>
  <si>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</si>
  <si>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</si>
  <si>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</si>
  <si>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</si>
  <si>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</si>
  <si>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</si>
  <si>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</si>
  <si>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</si>
  <si>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</si>
  <si>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</si>
  <si>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</si>
  <si>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</si>
  <si>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</si>
  <si>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</si>
  <si>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</si>
  <si>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</si>
  <si>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</si>
  <si>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</si>
  <si>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</si>
  <si>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</si>
  <si>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</si>
  <si>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</si>
  <si>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</si>
  <si>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</si>
  <si>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</si>
  <si>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</si>
  <si>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</si>
  <si>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</si>
  <si>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</si>
  <si>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</si>
  <si>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</si>
  <si>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</si>
  <si>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</si>
  <si>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</si>
  <si>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</si>
  <si>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</si>
  <si>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</si>
  <si>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</si>
  <si>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</si>
  <si>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</si>
  <si>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</si>
  <si>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</si>
  <si>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</si>
  <si>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</si>
  <si>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</si>
  <si>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</si>
  <si>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</si>
  <si>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</si>
  <si>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</si>
  <si>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</si>
  <si>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</si>
  <si>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</si>
  <si>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</si>
  <si>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</si>
  <si>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</si>
  <si>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</si>
  <si>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</si>
  <si>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</si>
  <si>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</si>
  <si>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</si>
  <si>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</si>
  <si>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</si>
  <si>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</si>
  <si>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</si>
  <si>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</si>
  <si>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</si>
  <si>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</si>
  <si>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</si>
  <si>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</si>
  <si>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</si>
  <si>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</si>
  <si>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</si>
  <si>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</si>
  <si>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</si>
  <si>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</si>
  <si>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</si>
  <si>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</si>
  <si>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</si>
  <si>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</si>
  <si>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</si>
  <si>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</si>
  <si>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</si>
  <si>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</si>
  <si>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</si>
  <si>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</si>
  <si>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</si>
  <si>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</si>
  <si>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</si>
  <si>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</si>
  <si>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</si>
  <si>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</si>
  <si>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</si>
  <si>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</si>
  <si>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</si>
  <si>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</si>
  <si>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</si>
  <si>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</si>
  <si>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</si>
  <si>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</si>
  <si>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</si>
  <si>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</si>
  <si>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</si>
  <si>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</si>
  <si>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</si>
  <si>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</si>
  <si>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</si>
  <si>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</si>
  <si>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</si>
  <si>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</si>
  <si>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</si>
  <si>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</si>
  <si>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</si>
  <si>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</si>
  <si>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</si>
  <si>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</si>
  <si>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</si>
  <si>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</si>
  <si>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</si>
  <si>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</si>
  <si>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</si>
  <si>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</si>
  <si>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</si>
  <si>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</si>
  <si>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</si>
  <si>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</si>
  <si>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</si>
  <si>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</si>
  <si>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</si>
  <si>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</si>
  <si>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</si>
  <si>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</si>
  <si>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</si>
  <si>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</si>
  <si>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</si>
  <si>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</si>
  <si>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</si>
  <si>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</si>
  <si>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</si>
  <si>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</si>
  <si>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</si>
  <si>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</si>
  <si>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</si>
  <si>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</si>
  <si>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</si>
  <si>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</si>
  <si>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</si>
  <si>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</si>
  <si>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</si>
  <si>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</si>
  <si>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</si>
  <si>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</si>
  <si>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</si>
  <si>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</si>
  <si>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</si>
  <si>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</si>
  <si>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</si>
  <si>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</si>
  <si>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</si>
  <si>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</si>
  <si>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</si>
  <si>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</si>
  <si>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</si>
  <si>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</si>
  <si>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</si>
  <si>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</si>
  <si>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</si>
  <si>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</si>
  <si>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</si>
  <si>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</si>
  <si>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</si>
  <si>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</si>
  <si>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</si>
  <si>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</si>
  <si>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</si>
  <si>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</si>
  <si>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</si>
  <si>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</si>
  <si>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</si>
  <si>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</si>
  <si>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</si>
  <si>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</si>
  <si>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</si>
  <si>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</si>
  <si>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</si>
  <si>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</si>
  <si>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</si>
  <si>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</si>
  <si>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</si>
  <si>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</si>
  <si>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</si>
  <si>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</si>
  <si>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</si>
  <si>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</si>
  <si>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</si>
  <si>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</si>
  <si>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</si>
  <si>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</si>
  <si>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</si>
  <si>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</si>
  <si>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</si>
  <si>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</si>
  <si>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</si>
  <si>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</si>
  <si>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</si>
  <si>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</si>
  <si>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</si>
  <si>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</si>
  <si>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</si>
  <si>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</si>
  <si>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</si>
  <si>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</si>
  <si>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</si>
  <si>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</si>
  <si>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</si>
  <si>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</si>
  <si>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</si>
  <si>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</si>
  <si>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</si>
  <si>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</si>
  <si>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</si>
  <si>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</si>
  <si>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</si>
  <si>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</si>
  <si>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</si>
  <si>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</si>
  <si>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</si>
  <si>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</si>
  <si>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</si>
  <si>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</si>
  <si>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</si>
  <si>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</si>
  <si>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</si>
  <si>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</si>
  <si>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</si>
  <si>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</si>
  <si>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</si>
  <si>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</si>
  <si>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</si>
  <si>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</si>
  <si>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</si>
  <si>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</si>
  <si>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</si>
  <si>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</si>
  <si>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</si>
  <si>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</si>
  <si>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</si>
  <si>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</si>
  <si>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</si>
  <si>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</si>
  <si>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</si>
  <si>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</si>
  <si>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</si>
  <si>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</si>
  <si>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</si>
  <si>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</si>
  <si>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</si>
  <si>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</si>
  <si>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</si>
  <si>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</si>
  <si>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</si>
  <si>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</si>
  <si>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</si>
  <si>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</si>
  <si>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</si>
  <si>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</si>
  <si>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</si>
  <si>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</si>
  <si>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</si>
  <si>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</si>
  <si>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</si>
  <si>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</si>
  <si>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</si>
  <si>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</si>
  <si>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</si>
  <si>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</si>
  <si>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</si>
  <si>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</si>
  <si>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</si>
  <si>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</si>
  <si>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</si>
  <si>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</si>
  <si>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</si>
  <si>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</si>
  <si>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</si>
  <si>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</si>
  <si>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</si>
  <si>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</si>
  <si>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</si>
  <si>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</si>
  <si>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</si>
  <si>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</si>
  <si>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</si>
  <si>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</si>
  <si>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</si>
  <si>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</si>
  <si>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</si>
  <si>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</si>
  <si>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</si>
  <si>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</si>
  <si>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</si>
  <si>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</si>
  <si>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</si>
  <si>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</si>
  <si>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</si>
  <si>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</si>
  <si>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</si>
  <si>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</si>
  <si>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</si>
  <si>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</si>
  <si>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</si>
  <si>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</si>
  <si>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</si>
  <si>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</si>
  <si>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</si>
  <si>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</si>
  <si>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</si>
  <si>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</si>
  <si>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</si>
  <si>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</si>
  <si>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</si>
  <si>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</si>
  <si>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</si>
  <si>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</si>
  <si>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</si>
  <si>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</si>
  <si>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</si>
  <si>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</si>
  <si>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</si>
  <si>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</si>
  <si>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</si>
  <si>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</si>
  <si>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</si>
  <si>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</si>
  <si>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</si>
  <si>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</si>
  <si>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</si>
  <si>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</si>
  <si>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</si>
  <si>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</si>
  <si>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</si>
  <si>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</si>
  <si>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</si>
  <si>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</si>
  <si>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</si>
  <si>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</si>
  <si>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</si>
  <si>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</si>
  <si>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</si>
  <si>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</si>
  <si>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</si>
  <si>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</si>
  <si>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</si>
  <si>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</si>
  <si>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</si>
  <si>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</si>
  <si>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</si>
  <si>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</si>
  <si>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</si>
  <si>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</si>
  <si>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</si>
  <si>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</si>
  <si>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</si>
  <si>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</si>
  <si>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</si>
  <si>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</si>
  <si>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</si>
  <si>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</si>
  <si>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</si>
  <si>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</si>
  <si>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</si>
  <si>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</si>
  <si>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</si>
  <si>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</si>
  <si>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</si>
  <si>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</si>
  <si>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</si>
  <si>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</si>
  <si>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</si>
  <si>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</si>
  <si>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</si>
  <si>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</si>
  <si>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</si>
  <si>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</si>
  <si>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</si>
  <si>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</si>
  <si>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</si>
  <si>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</si>
  <si>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</si>
  <si>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</si>
  <si>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</si>
  <si>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</si>
  <si>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</si>
  <si>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</si>
  <si>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</si>
  <si>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</si>
  <si>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</si>
  <si>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</si>
  <si>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</si>
  <si>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</si>
  <si>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</si>
  <si>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</si>
  <si>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</si>
  <si>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</si>
  <si>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</si>
  <si>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</si>
  <si>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</si>
  <si>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</si>
  <si>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</si>
  <si>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</si>
  <si>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</si>
  <si>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</si>
  <si>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</si>
  <si>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</si>
  <si>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</si>
  <si>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</si>
  <si>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</si>
  <si>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</si>
  <si>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</si>
  <si>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</si>
  <si>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</si>
  <si>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</si>
  <si>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</si>
  <si>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</si>
  <si>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</si>
  <si>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</si>
  <si>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</si>
  <si>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</si>
  <si>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</si>
  <si>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</si>
  <si>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</si>
  <si>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</si>
  <si>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</si>
  <si>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</si>
  <si>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</si>
  <si>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</si>
  <si>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</si>
  <si>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</si>
  <si>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</si>
  <si>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</si>
  <si>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</si>
  <si>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</si>
  <si>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</si>
  <si>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</si>
  <si>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</si>
  <si>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</si>
  <si>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</si>
  <si>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</si>
  <si>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</si>
  <si>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</si>
  <si>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</si>
  <si>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</si>
  <si>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</si>
  <si>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</si>
  <si>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</si>
  <si>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</si>
  <si>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</si>
  <si>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</si>
  <si>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</si>
  <si>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</si>
  <si>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</si>
  <si>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</si>
  <si>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</si>
  <si>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</si>
  <si>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</si>
  <si>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</si>
  <si>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</si>
  <si>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</si>
  <si>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</si>
  <si>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</si>
  <si>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</si>
  <si>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</si>
  <si>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</si>
  <si>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</si>
  <si>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</si>
  <si>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</si>
  <si>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</si>
  <si>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</si>
  <si>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</si>
  <si>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</si>
  <si>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</si>
  <si>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</si>
  <si>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</si>
  <si>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</si>
  <si>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</si>
  <si>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</si>
  <si>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</si>
  <si>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</si>
  <si>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</si>
  <si>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</si>
  <si>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</si>
  <si>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</si>
  <si>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</si>
  <si>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</si>
  <si>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</si>
  <si>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</si>
  <si>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</si>
  <si>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</si>
  <si>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</si>
  <si>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</si>
  <si>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</si>
  <si>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</si>
  <si>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</si>
  <si>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</si>
  <si>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</si>
  <si>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</si>
  <si>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</si>
  <si>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</si>
  <si>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</si>
  <si>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</si>
  <si>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</si>
  <si>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</si>
  <si>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</si>
  <si>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</si>
  <si>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</si>
  <si>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</si>
  <si>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</si>
  <si>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</si>
  <si>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</si>
  <si>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</si>
  <si>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</si>
  <si>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</si>
  <si>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</si>
  <si>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</si>
  <si>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</si>
  <si>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</si>
  <si>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</si>
  <si>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</si>
  <si>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</si>
  <si>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</si>
  <si>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</si>
  <si>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</si>
  <si>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</si>
  <si>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</si>
  <si>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</si>
  <si>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</si>
  <si>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</si>
  <si>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</si>
  <si>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</si>
  <si>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</si>
  <si>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</si>
  <si>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</si>
  <si>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</si>
  <si>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</si>
  <si>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</si>
  <si>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</si>
  <si>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</si>
  <si>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</si>
  <si>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</si>
  <si>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</si>
  <si>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</si>
  <si>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</si>
  <si>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</si>
  <si>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</si>
  <si>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</si>
  <si>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</si>
  <si>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</si>
  <si>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</si>
  <si>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</si>
  <si>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</si>
  <si>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</si>
  <si>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</si>
  <si>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</si>
  <si>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</si>
  <si>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</si>
  <si>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</si>
  <si>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</si>
  <si>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</si>
  <si>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</si>
  <si>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</si>
  <si>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</si>
  <si>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</si>
  <si>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</si>
  <si>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</si>
  <si>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</si>
  <si>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</si>
  <si>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</si>
  <si>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</si>
  <si>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</si>
  <si>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</si>
  <si>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</si>
  <si>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</si>
  <si>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</si>
  <si>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</si>
  <si>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</si>
  <si>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</si>
  <si>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</si>
  <si>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</si>
  <si>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</si>
  <si>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</si>
  <si>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</si>
  <si>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</si>
  <si>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</si>
  <si>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</si>
  <si>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</si>
  <si>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</si>
  <si>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</si>
  <si>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</si>
  <si>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</si>
  <si>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</si>
  <si>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</si>
  <si>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</si>
  <si>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</si>
  <si>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</si>
  <si>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</si>
  <si>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</si>
  <si>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</si>
  <si>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</si>
  <si>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</si>
  <si>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</si>
  <si>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</si>
  <si>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</si>
  <si>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</si>
  <si>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</si>
  <si>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</si>
  <si>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</si>
  <si>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</si>
  <si>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</si>
  <si>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</si>
  <si>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</si>
  <si>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</si>
  <si>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</si>
  <si>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</si>
  <si>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</si>
  <si>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</si>
  <si>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</si>
  <si>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</si>
  <si>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</si>
  <si>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</si>
  <si>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</si>
  <si>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</si>
  <si>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</si>
  <si>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</si>
  <si>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</si>
  <si>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</si>
  <si>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</si>
  <si>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</si>
  <si>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</si>
  <si>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</si>
  <si>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</si>
  <si>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</si>
  <si>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</si>
  <si>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</si>
  <si>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</si>
  <si>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</si>
  <si>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</si>
  <si>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</si>
  <si>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</si>
  <si>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</si>
  <si>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</si>
  <si>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</si>
  <si>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</si>
  <si>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</si>
  <si>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</si>
  <si>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</si>
  <si>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</si>
  <si>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</si>
  <si>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</si>
  <si>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</si>
  <si>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</si>
  <si>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</si>
  <si>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</si>
  <si>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</si>
  <si>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</si>
  <si>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</si>
  <si>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</si>
  <si>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</si>
  <si>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</si>
  <si>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</si>
  <si>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</si>
  <si>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</si>
  <si>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</si>
  <si>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</si>
  <si>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</si>
  <si>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</si>
  <si>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</si>
  <si>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</si>
  <si>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</si>
  <si>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</si>
  <si>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</si>
  <si>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</si>
  <si>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</si>
  <si>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</si>
  <si>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</si>
  <si>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</si>
  <si>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</si>
  <si>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</si>
  <si>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</si>
  <si>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</si>
  <si>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</si>
  <si>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</si>
  <si>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</si>
  <si>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</si>
  <si>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</si>
  <si>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</si>
  <si>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</si>
  <si>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</si>
  <si>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</si>
  <si>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</si>
  <si>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</si>
  <si>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</si>
  <si>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</si>
  <si>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</si>
  <si>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</si>
  <si>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</si>
  <si>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</si>
  <si>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</si>
  <si>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</si>
  <si>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</si>
  <si>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</si>
  <si>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</si>
  <si>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</si>
  <si>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</si>
  <si>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</si>
  <si>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</si>
  <si>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</si>
  <si>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</si>
  <si>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</si>
  <si>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</si>
  <si>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</si>
  <si>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</si>
  <si>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</si>
  <si>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</si>
  <si>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</si>
  <si>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</si>
  <si>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</si>
  <si>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</si>
  <si>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</si>
  <si>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</si>
  <si>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</si>
  <si>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</si>
  <si>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</si>
  <si>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</si>
  <si>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</si>
  <si>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</si>
  <si>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</si>
  <si>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</si>
  <si>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</si>
  <si>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</si>
  <si>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</si>
  <si>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</si>
  <si>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</si>
  <si>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</si>
  <si>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</si>
  <si>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</si>
  <si>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</si>
  <si>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</si>
  <si>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</si>
  <si>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</si>
  <si>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</si>
  <si>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</si>
  <si>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</si>
  <si>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</si>
  <si>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</si>
  <si>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</si>
  <si>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</si>
  <si>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</si>
  <si>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</si>
  <si>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</si>
  <si>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</si>
  <si>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</si>
  <si>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</si>
  <si>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</si>
  <si>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</si>
  <si>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</si>
  <si>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</si>
  <si>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</si>
  <si>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</si>
  <si>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</si>
  <si>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</si>
  <si>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</si>
  <si>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</si>
  <si>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</si>
  <si>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</si>
  <si>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</si>
  <si>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</si>
  <si>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</si>
  <si>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</si>
  <si>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</si>
  <si>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</si>
  <si>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</si>
  <si>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</si>
  <si>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</si>
  <si>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</si>
  <si>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</si>
  <si>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</si>
  <si>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</si>
  <si>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</si>
  <si>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</si>
  <si>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</si>
  <si>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</si>
  <si>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</si>
  <si>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</si>
  <si>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</si>
  <si>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</si>
  <si>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</si>
  <si>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</si>
  <si>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</si>
  <si>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</si>
  <si>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</si>
  <si>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</si>
  <si>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</si>
  <si>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</si>
  <si>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</si>
  <si>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</si>
  <si>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</si>
  <si>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</si>
  <si>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</si>
  <si>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</si>
  <si>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</si>
  <si>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</si>
  <si>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</si>
  <si>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</si>
  <si>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</si>
  <si>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</si>
  <si>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</si>
  <si>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</si>
  <si>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</si>
  <si>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</si>
  <si>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</si>
  <si>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</si>
  <si>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</si>
  <si>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</si>
  <si>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</si>
  <si>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</si>
  <si>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</si>
  <si>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</si>
  <si>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</si>
  <si>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</si>
  <si>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</si>
  <si>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</si>
  <si>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</si>
  <si>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</si>
  <si>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</si>
  <si>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</si>
  <si>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</si>
  <si>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</si>
  <si>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</si>
  <si>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</si>
  <si>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</si>
  <si>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</si>
  <si>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</si>
  <si>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</si>
  <si>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</si>
  <si>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</si>
  <si>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</si>
  <si>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</si>
  <si>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</si>
  <si>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</si>
  <si>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</si>
  <si>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</si>
  <si>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</si>
  <si>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</si>
  <si>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</si>
  <si>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</si>
  <si>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</si>
  <si>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</si>
  <si>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</si>
  <si>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</si>
  <si>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</si>
  <si>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</si>
  <si>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</si>
  <si>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</si>
  <si>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</si>
  <si>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</si>
  <si>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</si>
  <si>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</si>
  <si>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</si>
  <si>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</si>
  <si>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</si>
  <si>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</si>
  <si>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</si>
  <si>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</si>
  <si>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</si>
  <si>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</si>
  <si>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</si>
  <si>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</si>
  <si>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</si>
  <si>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</si>
  <si>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</si>
  <si>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</si>
  <si>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</si>
  <si>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</si>
  <si>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</si>
  <si>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</si>
  <si>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</si>
  <si>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</si>
  <si>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</si>
  <si>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</si>
  <si>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</si>
  <si>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</si>
  <si>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</si>
  <si>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</si>
  <si>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</si>
  <si>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</si>
  <si>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</si>
  <si>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</si>
  <si>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</si>
  <si>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</si>
  <si>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</si>
  <si>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</si>
  <si>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</si>
  <si>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</si>
  <si>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</si>
  <si>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</si>
  <si>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</si>
  <si>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</si>
  <si>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</si>
  <si>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</si>
  <si>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</si>
  <si>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</si>
  <si>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</si>
  <si>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</si>
  <si>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</si>
  <si>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</si>
  <si>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</si>
  <si>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</si>
  <si>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</si>
  <si>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</si>
  <si>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</si>
  <si>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</si>
  <si>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</si>
  <si>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</si>
  <si>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</si>
  <si>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</si>
  <si>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</si>
  <si>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</si>
  <si>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</si>
  <si>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</si>
  <si>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</si>
  <si>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</si>
  <si>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</si>
  <si>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</si>
  <si>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</si>
  <si>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</si>
  <si>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</si>
  <si>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</si>
  <si>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</si>
  <si>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</si>
  <si>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</si>
  <si>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</si>
  <si>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</si>
  <si>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</si>
  <si>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</si>
  <si>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</si>
  <si>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</si>
  <si>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</si>
  <si>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</si>
  <si>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</si>
  <si>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</si>
  <si>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</si>
  <si>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</si>
  <si>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</si>
  <si>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</si>
  <si>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</si>
  <si>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</si>
  <si>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</si>
  <si>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</si>
  <si>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</si>
  <si>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</si>
  <si>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</si>
  <si>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</si>
  <si>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</si>
  <si>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</si>
  <si>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</si>
  <si>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</si>
  <si>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</si>
  <si>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</si>
  <si>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</si>
  <si>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</si>
  <si>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</si>
  <si>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</si>
  <si>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</si>
  <si>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</si>
  <si>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</si>
  <si>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</si>
  <si>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</si>
  <si>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</si>
  <si>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</si>
  <si>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</si>
  <si>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</si>
  <si>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</si>
  <si>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</si>
  <si>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</si>
  <si>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</si>
  <si>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</si>
  <si>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</si>
  <si>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</si>
  <si>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</si>
  <si>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</si>
  <si>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</si>
  <si>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</si>
  <si>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</si>
  <si>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</si>
  <si>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</si>
  <si>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</si>
  <si>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</si>
  <si>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</si>
  <si>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</si>
  <si>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</si>
  <si>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</si>
  <si>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</si>
  <si>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</si>
  <si>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</si>
  <si>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</si>
  <si>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</si>
  <si>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</si>
  <si>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</si>
  <si>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</si>
  <si>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</si>
  <si>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</si>
  <si>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</si>
  <si>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</si>
  <si>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</si>
  <si>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</si>
  <si>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</si>
  <si>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</si>
  <si>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</si>
  <si>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</si>
  <si>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</si>
  <si>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</si>
  <si>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</si>
  <si>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</si>
  <si>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</si>
  <si>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</si>
  <si>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</si>
  <si>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</si>
  <si>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</si>
  <si>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</si>
  <si>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</si>
  <si>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</si>
  <si>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</si>
  <si>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</si>
  <si>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</si>
  <si>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</si>
  <si>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</si>
  <si>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</si>
  <si>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</si>
  <si>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</si>
  <si>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</si>
  <si>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</si>
  <si>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</si>
  <si>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</si>
  <si>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</si>
  <si>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</si>
  <si>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</si>
  <si>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</si>
  <si>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</si>
  <si>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</si>
  <si>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</si>
  <si>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</si>
  <si>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</si>
  <si>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</si>
  <si>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</si>
  <si>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</si>
  <si>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</si>
  <si>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</si>
  <si>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</si>
  <si>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</si>
  <si>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</si>
  <si>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</si>
  <si>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</si>
  <si>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</si>
  <si>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</si>
  <si>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</si>
  <si>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</si>
  <si>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</si>
  <si>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</si>
  <si>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</si>
  <si>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</si>
  <si>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</si>
  <si>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</si>
  <si>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</si>
  <si>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</si>
  <si>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</si>
  <si>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</si>
  <si>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</si>
  <si>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</si>
  <si>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</si>
  <si>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</si>
  <si>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</si>
  <si>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</si>
  <si>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</si>
  <si>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</si>
  <si>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</si>
  <si>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</si>
  <si>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</si>
  <si>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</si>
  <si>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</si>
  <si>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</si>
  <si>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</si>
  <si>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</si>
  <si>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</si>
  <si>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</si>
  <si>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</si>
  <si>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</si>
  <si>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</si>
  <si>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</si>
  <si>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</si>
  <si>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</si>
  <si>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</si>
  <si>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</si>
  <si>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</si>
  <si>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</si>
  <si>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</si>
  <si>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</si>
  <si>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</si>
  <si>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</si>
  <si>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</si>
  <si>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</si>
  <si>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</si>
  <si>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</si>
  <si>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</si>
  <si>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</si>
  <si>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</si>
  <si>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</si>
  <si>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</si>
  <si>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</si>
  <si>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</si>
  <si>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</si>
  <si>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</si>
  <si>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</si>
  <si>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</si>
  <si>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</si>
  <si>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</si>
  <si>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</si>
  <si>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</si>
  <si>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</si>
  <si>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</si>
  <si>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</si>
  <si>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</si>
  <si>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</si>
  <si>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</si>
  <si>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</si>
  <si>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</si>
  <si>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</si>
  <si>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</si>
  <si>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</si>
  <si>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</si>
  <si>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</si>
  <si>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</si>
  <si>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</si>
  <si>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</si>
  <si>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</si>
  <si>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</si>
  <si>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</si>
  <si>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</si>
  <si>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</si>
  <si>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</si>
  <si>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</si>
  <si>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</si>
  <si>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</si>
  <si>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</si>
  <si>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</si>
  <si>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</si>
  <si>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</si>
  <si>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</si>
  <si>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</si>
  <si>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</si>
  <si>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</si>
  <si>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</si>
  <si>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</si>
  <si>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</si>
  <si>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</si>
  <si>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</si>
  <si>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</si>
  <si>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</si>
  <si>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</si>
  <si>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</si>
  <si>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</si>
  <si>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</si>
  <si>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</si>
  <si>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</si>
  <si>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</si>
  <si>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</si>
  <si>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</si>
  <si>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</si>
  <si>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</si>
  <si>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</si>
  <si>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</si>
  <si>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</si>
  <si>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</si>
  <si>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</si>
  <si>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</si>
  <si>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</si>
  <si>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</si>
  <si>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</si>
  <si>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</si>
  <si>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</si>
  <si>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</si>
  <si>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</si>
  <si>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</si>
  <si>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</si>
  <si>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</si>
  <si>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</si>
  <si>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</si>
  <si>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</si>
  <si>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</si>
  <si>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</si>
  <si>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</si>
  <si>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</si>
  <si>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</si>
  <si>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</si>
  <si>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</si>
  <si>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</si>
  <si>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</si>
  <si>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</si>
  <si>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</si>
  <si>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</si>
  <si>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</si>
  <si>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</si>
  <si>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</si>
  <si>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</si>
  <si>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</si>
  <si>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</si>
  <si>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</si>
  <si>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</si>
  <si>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</si>
  <si>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</si>
  <si>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</si>
  <si>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</si>
  <si>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</si>
  <si>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</si>
  <si>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</si>
  <si>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</si>
  <si>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</si>
  <si>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</si>
  <si>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</si>
  <si>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</si>
  <si>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</si>
  <si>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</si>
  <si>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</si>
  <si>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</si>
  <si>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</si>
  <si>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</si>
  <si>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</si>
  <si>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</si>
  <si>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</si>
  <si>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</si>
  <si>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</si>
  <si>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</si>
  <si>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</si>
  <si>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</si>
  <si>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</si>
  <si>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</si>
  <si>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</si>
  <si>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</si>
  <si>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</si>
  <si>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</si>
  <si>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</si>
  <si>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</si>
  <si>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</si>
  <si>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</si>
  <si>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</si>
  <si>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</si>
  <si>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</si>
  <si>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</si>
  <si>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</si>
  <si>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</si>
  <si>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</si>
  <si>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</si>
  <si>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</si>
  <si>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</si>
  <si>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</si>
  <si>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</si>
  <si>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</si>
  <si>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</si>
  <si>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</si>
  <si>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</si>
  <si>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</si>
  <si>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</si>
  <si>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</si>
  <si>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</si>
  <si>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</si>
  <si>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</si>
  <si>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</si>
  <si>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</si>
  <si>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</si>
  <si>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</si>
  <si>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</si>
  <si>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</si>
  <si>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</si>
  <si>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</si>
  <si>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</si>
  <si>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</si>
  <si>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</si>
  <si>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</si>
  <si>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</si>
  <si>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</si>
  <si>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</si>
  <si>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</si>
  <si>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</si>
  <si>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</si>
  <si>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</si>
  <si>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</si>
  <si>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</si>
  <si>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</si>
  <si>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</si>
  <si>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</si>
  <si>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</si>
  <si>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</si>
  <si>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</si>
  <si>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</si>
  <si>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</si>
  <si>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</si>
  <si>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</si>
  <si>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</si>
  <si>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</si>
  <si>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</si>
  <si>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</si>
  <si>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</si>
  <si>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</si>
  <si>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</si>
  <si>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</si>
  <si>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</si>
  <si>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</si>
  <si>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</si>
  <si>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</si>
  <si>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</si>
  <si>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</si>
  <si>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</si>
  <si>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</si>
  <si>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</si>
  <si>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</si>
  <si>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</si>
  <si>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</si>
  <si>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</si>
  <si>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</si>
  <si>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</si>
  <si>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</si>
  <si>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</si>
  <si>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</si>
  <si>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</si>
  <si>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</si>
  <si>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</si>
  <si>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</si>
  <si>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</si>
  <si>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</si>
  <si>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</si>
  <si>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</si>
  <si>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</si>
  <si>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</si>
  <si>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</si>
  <si>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</si>
  <si>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</si>
  <si>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</si>
  <si>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</si>
  <si>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</si>
  <si>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</si>
  <si>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</si>
  <si>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</si>
  <si>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</si>
  <si>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</si>
  <si>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</si>
  <si>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</si>
  <si>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</si>
  <si>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</si>
  <si>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</si>
  <si>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</si>
  <si>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</si>
  <si>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</si>
  <si>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</si>
  <si>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</si>
  <si>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</si>
  <si>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</si>
  <si>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</si>
  <si>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</si>
  <si>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</si>
  <si>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</si>
  <si>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</si>
  <si>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</si>
  <si>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</si>
  <si>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</si>
  <si>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</si>
  <si>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</si>
  <si>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</si>
  <si>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</si>
  <si>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</si>
  <si>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</si>
  <si>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</si>
  <si>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</si>
  <si>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</si>
  <si>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</si>
  <si>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</si>
  <si>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</si>
  <si>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</si>
  <si>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</si>
  <si>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</si>
  <si>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</si>
  <si>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</si>
  <si>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</si>
  <si>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</si>
  <si>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</si>
  <si>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</si>
  <si>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</si>
  <si>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</si>
  <si>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</si>
  <si>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</si>
  <si>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</si>
  <si>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</si>
  <si>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</si>
  <si>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</si>
  <si>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</si>
  <si>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</si>
  <si>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</si>
  <si>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</si>
  <si>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</si>
  <si>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</si>
  <si>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</si>
  <si>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</si>
  <si>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</si>
  <si>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</si>
  <si>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</si>
  <si>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</si>
  <si>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</si>
  <si>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</si>
  <si>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</si>
  <si>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</si>
  <si>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</si>
  <si>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</si>
  <si>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</si>
  <si>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</si>
  <si>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</si>
  <si>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</si>
  <si>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</si>
  <si>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</si>
  <si>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</si>
  <si>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</si>
  <si>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</si>
  <si>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</si>
  <si>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</si>
  <si>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</si>
  <si>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</si>
  <si>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</si>
  <si>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</si>
  <si>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</si>
  <si>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</si>
  <si>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</si>
  <si>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</si>
  <si>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</si>
  <si>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</si>
  <si>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</si>
  <si>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</si>
  <si>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</si>
  <si>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</si>
  <si>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</si>
  <si>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</si>
  <si>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</si>
  <si>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</si>
  <si>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</si>
  <si>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</si>
  <si>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</si>
  <si>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</si>
  <si>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</si>
  <si>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</si>
  <si>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</si>
  <si>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</si>
  <si>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</si>
  <si>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</si>
  <si>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</si>
  <si>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</si>
  <si>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</si>
  <si>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</si>
  <si>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</si>
  <si>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</si>
  <si>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</si>
  <si>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</si>
  <si>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</si>
  <si>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</si>
  <si>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</si>
  <si>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</si>
  <si>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</si>
  <si>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</si>
  <si>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</si>
  <si>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</si>
  <si>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</si>
  <si>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</si>
  <si>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</si>
  <si>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</si>
  <si>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</si>
  <si>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</si>
  <si>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</si>
  <si>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</si>
  <si>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</si>
  <si>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</si>
  <si>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</si>
  <si>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</si>
  <si>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</si>
  <si>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</si>
  <si>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</si>
  <si>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</si>
  <si>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</si>
  <si>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</si>
  <si>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</si>
  <si>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</si>
  <si>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</si>
  <si>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</si>
  <si>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</si>
  <si>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</si>
  <si>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</si>
  <si>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</si>
  <si>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</si>
  <si>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</si>
  <si>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</si>
  <si>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</si>
  <si>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</si>
  <si>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</si>
  <si>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</si>
  <si>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</si>
  <si>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</si>
  <si>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</si>
  <si>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</si>
  <si>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</si>
  <si>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</si>
  <si>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</si>
  <si>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</si>
  <si>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</si>
  <si>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</si>
  <si>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</si>
  <si>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</si>
  <si>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</si>
  <si>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</si>
  <si>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</si>
  <si>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</si>
  <si>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</si>
  <si>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</si>
  <si>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</si>
  <si>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</si>
  <si>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</si>
  <si>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</si>
  <si>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</si>
  <si>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</si>
  <si>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</si>
  <si>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</si>
  <si>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</si>
  <si>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</si>
  <si>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</si>
  <si>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</si>
  <si>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</si>
  <si>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</si>
  <si>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</si>
  <si>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</si>
  <si>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</si>
  <si>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</si>
  <si>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</si>
  <si>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</si>
  <si>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</si>
  <si>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</si>
  <si>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</si>
  <si>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</si>
  <si>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</si>
  <si>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</si>
  <si>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</si>
  <si>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</si>
  <si>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</si>
  <si>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</si>
  <si>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</si>
  <si>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</si>
  <si>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</si>
  <si>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</si>
  <si>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</si>
  <si>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</si>
  <si>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</si>
  <si>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</si>
  <si>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</si>
  <si>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</si>
  <si>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</si>
  <si>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</si>
  <si>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</si>
  <si>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</si>
  <si>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</si>
  <si>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</si>
  <si>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</si>
  <si>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</si>
  <si>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</si>
  <si>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</si>
  <si>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</si>
  <si>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</si>
  <si>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</si>
  <si>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</si>
  <si>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</si>
  <si>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</si>
  <si>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</si>
  <si>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</si>
  <si>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</si>
  <si>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</si>
  <si>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</si>
  <si>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</si>
  <si>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</si>
  <si>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</si>
  <si>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</si>
  <si>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</si>
  <si>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</si>
  <si>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</si>
  <si>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</si>
  <si>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</si>
  <si>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</si>
  <si>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</si>
  <si>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</si>
  <si>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</si>
  <si>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</si>
  <si>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</si>
  <si>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</si>
  <si>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</si>
  <si>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</si>
  <si>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</si>
  <si>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</si>
  <si>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</si>
  <si>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</si>
  <si>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</si>
  <si>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</si>
  <si>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</si>
  <si>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</si>
  <si>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</si>
  <si>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</si>
  <si>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</si>
  <si>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</si>
  <si>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</si>
  <si>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</si>
  <si>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</si>
  <si>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</si>
  <si>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</si>
  <si>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</si>
  <si>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</si>
  <si>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</si>
  <si>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</si>
  <si>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</si>
  <si>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</si>
  <si>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</si>
  <si>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</si>
  <si>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</si>
  <si>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</si>
  <si>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</si>
  <si>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</si>
  <si>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</si>
  <si>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</si>
  <si>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</si>
  <si>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</si>
  <si>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</si>
  <si>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</si>
  <si>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</si>
  <si>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</si>
  <si>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</si>
  <si>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</si>
  <si>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</si>
  <si>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</si>
  <si>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</si>
  <si>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</si>
  <si>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</si>
  <si>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</si>
  <si>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</si>
  <si>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</si>
  <si>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</si>
  <si>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</si>
  <si>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</si>
  <si>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</si>
  <si>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</si>
  <si>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</si>
  <si>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</si>
  <si>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</si>
  <si>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</si>
  <si>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</si>
  <si>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</si>
  <si>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</si>
  <si>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</si>
  <si>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</si>
  <si>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</si>
  <si>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</si>
  <si>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</si>
  <si>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</si>
  <si>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</si>
  <si>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</si>
  <si>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</si>
  <si>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</si>
  <si>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</si>
  <si>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</si>
  <si>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</si>
  <si>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</si>
  <si>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</si>
  <si>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</si>
  <si>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</si>
  <si>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</si>
  <si>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</si>
  <si>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</si>
  <si>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</si>
  <si>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</si>
  <si>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</si>
  <si>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</si>
  <si>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</si>
  <si>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</si>
  <si>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</si>
  <si>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</si>
  <si>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</si>
  <si>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</si>
  <si>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</si>
  <si>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</si>
  <si>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</si>
  <si>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</si>
  <si>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</si>
  <si>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</si>
  <si>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</si>
  <si>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</si>
  <si>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</si>
  <si>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</si>
  <si>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</si>
  <si>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</si>
  <si>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</si>
  <si>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</si>
  <si>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</si>
  <si>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</si>
  <si>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</si>
  <si>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</si>
  <si>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</si>
  <si>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</si>
  <si>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</si>
  <si>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</si>
  <si>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</si>
  <si>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</si>
  <si>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</si>
  <si>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</si>
  <si>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</si>
  <si>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</si>
  <si>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</si>
  <si>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</si>
  <si>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</si>
  <si>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</si>
  <si>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</si>
  <si>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</si>
  <si>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</si>
  <si>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</si>
  <si>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</si>
  <si>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</si>
  <si>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</si>
  <si>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</si>
  <si>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</si>
  <si>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</si>
  <si>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</si>
  <si>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</si>
  <si>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</si>
  <si>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</si>
  <si>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</si>
  <si>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</si>
  <si>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</si>
  <si>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</si>
  <si>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</si>
  <si>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</si>
  <si>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</si>
  <si>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</si>
  <si>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</si>
  <si>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</si>
  <si>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</si>
  <si>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</si>
  <si>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</si>
  <si>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</si>
  <si>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</si>
  <si>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</si>
  <si>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</si>
  <si>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</si>
  <si>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</si>
  <si>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</si>
  <si>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</si>
  <si>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</si>
  <si>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</si>
  <si>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</si>
  <si>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</si>
  <si>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</si>
  <si>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</si>
  <si>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</si>
  <si>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</si>
  <si>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</si>
  <si>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</si>
  <si>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</si>
  <si>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</si>
  <si>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</si>
  <si>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</si>
  <si>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</si>
  <si>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</si>
  <si>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</si>
  <si>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</si>
  <si>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</si>
  <si>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</si>
  <si>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</si>
  <si>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</si>
  <si>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</si>
  <si>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</si>
  <si>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</si>
  <si>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</si>
  <si>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</si>
  <si>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</si>
  <si>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</si>
  <si>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</si>
  <si>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</si>
  <si>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</si>
  <si>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</si>
  <si>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</si>
  <si>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</si>
  <si>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</si>
  <si>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</si>
  <si>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</si>
  <si>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</si>
  <si>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</si>
  <si>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</si>
  <si>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</si>
  <si>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</si>
  <si>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</si>
  <si>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</si>
  <si>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</si>
  <si>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</si>
  <si>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</si>
  <si>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</si>
  <si>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</si>
  <si>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</si>
  <si>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</si>
  <si>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</si>
  <si>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</si>
  <si>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</si>
  <si>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</si>
  <si>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</si>
  <si>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</si>
  <si>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</si>
  <si>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</si>
  <si>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</si>
  <si>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</si>
  <si>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</si>
  <si>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</si>
  <si>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</si>
  <si>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</si>
  <si>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</si>
  <si>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</si>
  <si>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</si>
  <si>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</si>
  <si>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</si>
  <si>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</si>
  <si>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</si>
  <si>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</si>
  <si>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</si>
  <si>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</si>
  <si>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</si>
  <si>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</si>
  <si>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</si>
  <si>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</si>
  <si>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</si>
  <si>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</si>
  <si>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</si>
  <si>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</si>
  <si>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</si>
  <si>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</si>
  <si>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</si>
  <si>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</si>
  <si>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</si>
  <si>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</si>
  <si>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</si>
  <si>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</si>
  <si>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</si>
  <si>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</si>
  <si>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</si>
  <si>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</si>
  <si>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</si>
  <si>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</si>
  <si>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</si>
  <si>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</si>
  <si>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</si>
  <si>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</si>
  <si>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</si>
  <si>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</si>
  <si>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</si>
  <si>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</si>
  <si>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</si>
  <si>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</si>
  <si>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</si>
  <si>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</si>
  <si>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</si>
  <si>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</si>
  <si>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</si>
  <si>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</si>
  <si>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</si>
  <si>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</si>
  <si>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</si>
  <si>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</si>
  <si>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</si>
  <si>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</si>
  <si>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</si>
  <si>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</si>
  <si>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</si>
  <si>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</si>
  <si>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</si>
  <si>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</si>
  <si>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</si>
  <si>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</si>
  <si>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</si>
  <si>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</si>
  <si>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</si>
  <si>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</si>
  <si>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</si>
  <si>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</si>
  <si>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</si>
  <si>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</si>
  <si>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</si>
  <si>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</si>
  <si>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</si>
  <si>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</si>
  <si>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</si>
  <si>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</si>
  <si>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</si>
  <si>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</si>
  <si>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</si>
  <si>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</si>
  <si>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</si>
  <si>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</si>
  <si>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</si>
  <si>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</si>
  <si>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</si>
  <si>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</si>
  <si>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</si>
  <si>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</si>
  <si>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</si>
  <si>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</si>
  <si>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</si>
  <si>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</si>
  <si>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</si>
  <si>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</si>
  <si>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</si>
  <si>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</si>
  <si>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</si>
  <si>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</si>
  <si>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</si>
  <si>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</si>
  <si>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</si>
  <si>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</si>
  <si>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</si>
  <si>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</si>
  <si>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</si>
  <si>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</si>
  <si>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</si>
  <si>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</si>
  <si>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</si>
  <si>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</si>
  <si>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</si>
  <si>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</si>
  <si>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</si>
  <si>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</si>
  <si>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</si>
  <si>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</si>
  <si>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</si>
  <si>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</si>
  <si>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</si>
  <si>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</si>
  <si>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</si>
  <si>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</si>
  <si>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</si>
  <si>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</si>
  <si>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</si>
  <si>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</si>
  <si>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</si>
  <si>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</si>
  <si>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</si>
  <si>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</si>
  <si>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</si>
  <si>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</si>
  <si>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</si>
  <si>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</si>
  <si>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</si>
  <si>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</si>
  <si>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</si>
  <si>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</si>
  <si>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</si>
  <si>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</si>
  <si>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</si>
  <si>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</si>
  <si>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</si>
  <si>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</si>
  <si>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</si>
  <si>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</si>
  <si>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</si>
  <si>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</si>
  <si>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</si>
  <si>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</si>
  <si>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</si>
  <si>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</si>
  <si>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</si>
  <si>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</si>
  <si>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</si>
  <si>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</si>
  <si>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</si>
  <si>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</si>
  <si>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</si>
  <si>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</si>
  <si>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</si>
  <si>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</si>
  <si>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</si>
  <si>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</si>
  <si>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</si>
  <si>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</si>
  <si>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</si>
  <si>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</si>
  <si>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</si>
  <si>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</si>
  <si>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</si>
  <si>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</si>
  <si>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</si>
  <si>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</si>
  <si>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</si>
  <si>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</si>
  <si>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</si>
  <si>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</si>
  <si>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</si>
  <si>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</si>
  <si>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</si>
  <si>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</si>
  <si>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</si>
  <si>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</si>
  <si>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</si>
  <si>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</si>
  <si>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</si>
  <si>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</si>
  <si>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</si>
  <si>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</si>
  <si>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</si>
  <si>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</si>
  <si>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</si>
  <si>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</si>
  <si>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</si>
  <si>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</si>
  <si>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</si>
  <si>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</si>
  <si>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</si>
  <si>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</si>
  <si>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</si>
  <si>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</si>
  <si>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</si>
  <si>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</si>
  <si>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</si>
  <si>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</si>
  <si>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</si>
  <si>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</si>
  <si>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</si>
  <si>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</si>
  <si>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</si>
  <si>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</si>
  <si>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</si>
  <si>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</si>
  <si>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</si>
  <si>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</si>
  <si>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</si>
  <si>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</si>
  <si>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</si>
  <si>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</si>
  <si>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</si>
  <si>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</si>
  <si>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</si>
  <si>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</si>
  <si>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</si>
  <si>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</si>
  <si>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</si>
  <si>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</si>
  <si>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</si>
  <si>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</si>
  <si>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</si>
  <si>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</si>
  <si>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</si>
  <si>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</si>
  <si>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</si>
  <si>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</si>
  <si>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</si>
  <si>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</si>
  <si>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</si>
  <si>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</si>
  <si>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</si>
  <si>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</si>
  <si>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</si>
  <si>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</si>
  <si>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</si>
  <si>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</si>
  <si>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</si>
  <si>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</si>
  <si>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</si>
  <si>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</si>
  <si>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</si>
  <si>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</si>
  <si>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</si>
  <si>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</si>
  <si>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</si>
  <si>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</si>
  <si>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</si>
  <si>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</si>
  <si>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</si>
  <si>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</si>
  <si>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</si>
  <si>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</si>
  <si>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</si>
  <si>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</si>
  <si>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</si>
  <si>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</si>
  <si>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</si>
  <si>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</si>
  <si>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</si>
  <si>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</si>
  <si>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</si>
  <si>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</si>
  <si>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</si>
  <si>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</si>
  <si>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</si>
  <si>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</si>
  <si>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</si>
  <si>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</si>
  <si>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</si>
  <si>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</si>
  <si>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</si>
  <si>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</si>
  <si>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</si>
  <si>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</si>
  <si>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</si>
  <si>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</si>
  <si>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</si>
  <si>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</si>
  <si>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</si>
  <si>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</si>
  <si>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</si>
  <si>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</si>
  <si>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</si>
  <si>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</si>
  <si>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</si>
  <si>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</si>
  <si>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</si>
  <si>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</si>
  <si>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</si>
  <si>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</si>
  <si>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</si>
  <si>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</si>
  <si>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</si>
  <si>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</si>
  <si>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</si>
  <si>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</si>
  <si>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</si>
  <si>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</si>
  <si>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</si>
  <si>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</si>
  <si>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</si>
  <si>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</si>
  <si>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</si>
  <si>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</si>
  <si>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</si>
  <si>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</si>
  <si>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</si>
  <si>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</si>
  <si>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</si>
  <si>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</si>
  <si>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</si>
  <si>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</si>
  <si>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</si>
  <si>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</si>
  <si>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</si>
  <si>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</si>
  <si>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</si>
  <si>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</si>
  <si>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</si>
  <si>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</si>
  <si>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</si>
  <si>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</si>
  <si>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</si>
  <si>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</si>
  <si>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</si>
  <si>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</si>
  <si>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</si>
  <si>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</si>
  <si>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</si>
  <si>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</si>
  <si>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</si>
  <si>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</si>
  <si>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</si>
  <si>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</si>
  <si>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</si>
  <si>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</si>
  <si>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</si>
  <si>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</si>
  <si>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</si>
  <si>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</si>
  <si>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</si>
  <si>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</si>
  <si>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</si>
  <si>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</si>
  <si>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</si>
  <si>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</si>
  <si>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</si>
  <si>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</si>
  <si>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</si>
  <si>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</si>
  <si>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</si>
  <si>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</si>
  <si>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</si>
  <si>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</si>
  <si>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</si>
  <si>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</si>
  <si>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</si>
  <si>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</si>
  <si>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</si>
  <si>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</si>
  <si>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</si>
  <si>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</si>
  <si>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</si>
  <si>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</si>
  <si>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</si>
  <si>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</si>
  <si>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</si>
  <si>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</si>
  <si>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</si>
  <si>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</si>
  <si>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</si>
  <si>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</si>
  <si>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</si>
  <si>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</si>
  <si>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</si>
  <si>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</si>
  <si>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</si>
  <si>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</si>
  <si>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</si>
  <si>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</si>
  <si>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</si>
  <si>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</si>
  <si>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</si>
  <si>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</si>
  <si>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</si>
  <si>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</si>
  <si>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</si>
  <si>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</si>
  <si>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</si>
  <si>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</si>
  <si>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</si>
  <si>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</si>
  <si>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</si>
  <si>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</si>
  <si>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</si>
  <si>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</si>
  <si>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</si>
  <si>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</si>
  <si>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</si>
  <si>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</si>
  <si>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</si>
  <si>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</si>
  <si>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</si>
  <si>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</si>
  <si>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</si>
  <si>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</si>
  <si>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</si>
  <si>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</si>
  <si>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</si>
  <si>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</si>
  <si>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</si>
  <si>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</si>
  <si>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</si>
  <si>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</si>
  <si>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</si>
  <si>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</si>
  <si>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</si>
  <si>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</si>
  <si>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</si>
  <si>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</si>
  <si>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</si>
  <si>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</si>
  <si>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</si>
  <si>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</si>
  <si>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</si>
  <si>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</si>
  <si>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</si>
  <si>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</si>
  <si>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</si>
  <si>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</si>
  <si>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</si>
  <si>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</si>
  <si>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</si>
  <si>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</si>
  <si>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</si>
  <si>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</si>
  <si>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</si>
  <si>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</si>
  <si>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</si>
  <si>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</si>
  <si>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</si>
  <si>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</si>
  <si>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</si>
  <si>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</si>
  <si>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</si>
  <si>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</si>
  <si>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</si>
  <si>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</si>
  <si>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</si>
  <si>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</si>
  <si>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</si>
  <si>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</si>
  <si>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</si>
  <si>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</si>
  <si>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</si>
  <si>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</si>
  <si>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</si>
  <si>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</si>
  <si>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</si>
  <si>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</si>
  <si>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</si>
  <si>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</si>
  <si>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</si>
  <si>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</si>
  <si>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</si>
  <si>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</si>
  <si>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</si>
  <si>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</si>
  <si>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</si>
  <si>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</si>
  <si>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</si>
  <si>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</si>
  <si>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</si>
  <si>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</si>
  <si>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</si>
  <si>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</si>
  <si>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</si>
  <si>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</si>
  <si>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</si>
  <si>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</si>
  <si>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</si>
  <si>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</si>
  <si>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</si>
  <si>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</si>
  <si>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</si>
  <si>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</si>
  <si>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</si>
  <si>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</si>
  <si>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</si>
  <si>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</si>
  <si>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</si>
  <si>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</si>
  <si>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</si>
  <si>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</si>
  <si>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</si>
  <si>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</si>
  <si>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</si>
  <si>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</si>
  <si>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</si>
  <si>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</si>
  <si>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</si>
  <si>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</si>
  <si>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</si>
  <si>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</si>
  <si>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</si>
  <si>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</si>
  <si>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</si>
  <si>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</si>
  <si>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</si>
  <si>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</si>
  <si>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</si>
  <si>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</si>
  <si>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</si>
  <si>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</si>
  <si>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</si>
  <si>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</si>
  <si>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</si>
  <si>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</si>
  <si>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</si>
  <si>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</si>
  <si>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</si>
  <si>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</si>
  <si>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</si>
  <si>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</si>
  <si>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</si>
  <si>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</si>
  <si>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</si>
  <si>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</si>
  <si>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</si>
  <si>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</si>
  <si>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</si>
  <si>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</si>
  <si>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</si>
  <si>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</si>
  <si>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</si>
  <si>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</si>
  <si>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</si>
  <si>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</si>
  <si>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</si>
  <si>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</si>
  <si>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</si>
  <si>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</si>
  <si>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</si>
  <si>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</si>
  <si>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</si>
  <si>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</si>
  <si>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</si>
  <si>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</si>
  <si>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</si>
  <si>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</si>
  <si>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</si>
  <si>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</si>
  <si>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</si>
  <si>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</si>
  <si>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</si>
  <si>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</si>
  <si>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</si>
  <si>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</si>
  <si>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</si>
  <si>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</si>
  <si>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</si>
  <si>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</si>
  <si>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</si>
  <si>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</si>
  <si>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</si>
  <si>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</si>
  <si>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</si>
  <si>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</si>
  <si>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</si>
  <si>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</si>
  <si>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</si>
  <si>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</si>
  <si>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</si>
  <si>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</si>
  <si>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</si>
  <si>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</si>
  <si>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</si>
  <si>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</si>
  <si>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</si>
  <si>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</si>
  <si>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</si>
  <si>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</si>
  <si>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</si>
  <si>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</si>
  <si>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</si>
  <si>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</si>
  <si>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</si>
  <si>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</si>
  <si>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</si>
  <si>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</si>
  <si>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</si>
  <si>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</si>
  <si>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</si>
  <si>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</si>
  <si>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</si>
  <si>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</si>
  <si>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</si>
  <si>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</si>
  <si>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</si>
  <si>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</si>
  <si>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</si>
  <si>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</si>
  <si>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</si>
  <si>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</si>
  <si>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</si>
  <si>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</si>
  <si>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</si>
  <si>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</si>
  <si>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</si>
  <si>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</si>
  <si>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</si>
  <si>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</si>
  <si>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</si>
  <si>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</si>
  <si>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</si>
  <si>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</si>
  <si>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</si>
  <si>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</si>
  <si>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</si>
  <si>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</si>
  <si>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</si>
  <si>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</si>
  <si>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</si>
  <si>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</si>
  <si>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</si>
  <si>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</si>
  <si>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</si>
  <si>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</si>
  <si>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</si>
  <si>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</si>
  <si>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</si>
  <si>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</si>
  <si>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</si>
  <si>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</si>
  <si>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</si>
  <si>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</si>
  <si>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</si>
  <si>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</si>
  <si>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</si>
  <si>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</si>
  <si>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</si>
  <si>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</si>
  <si>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</si>
  <si>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</si>
  <si>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</si>
  <si>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</si>
  <si>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</si>
  <si>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</si>
  <si>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</si>
  <si>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</si>
  <si>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</si>
  <si>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</si>
  <si>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</si>
  <si>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</si>
  <si>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</si>
  <si>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</si>
  <si>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</si>
  <si>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</si>
  <si>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</si>
  <si>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</si>
  <si>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</si>
  <si>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</si>
  <si>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</si>
  <si>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</si>
  <si>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</si>
  <si>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</si>
  <si>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</si>
  <si>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</si>
  <si>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</si>
  <si>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</si>
  <si>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</si>
  <si>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</si>
  <si>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</si>
  <si>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</si>
  <si>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</si>
  <si>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</si>
  <si>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</si>
  <si>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</si>
  <si>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</si>
  <si>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</si>
  <si>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</si>
  <si>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</si>
  <si>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</si>
  <si>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</si>
  <si>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</si>
  <si>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</si>
  <si>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</si>
  <si>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</si>
  <si>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</si>
  <si>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</si>
  <si>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</si>
  <si>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</si>
  <si>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</si>
  <si>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</si>
  <si>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</si>
  <si>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</si>
  <si>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</si>
  <si>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</si>
  <si>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</si>
  <si>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</si>
  <si>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</si>
  <si>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</si>
  <si>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</si>
  <si>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</si>
  <si>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</si>
  <si>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</si>
  <si>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</si>
  <si>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</si>
  <si>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</si>
  <si>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</si>
  <si>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</si>
  <si>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</si>
  <si>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</si>
  <si>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</si>
  <si>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</si>
  <si>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</si>
  <si>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</si>
  <si>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</si>
  <si>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</si>
  <si>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</si>
  <si>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</si>
  <si>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</si>
  <si>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</si>
  <si>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</si>
  <si>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</si>
  <si>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</si>
  <si>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</si>
  <si>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</si>
  <si>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</si>
  <si>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</si>
  <si>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</si>
  <si>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</si>
  <si>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</si>
  <si>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</si>
  <si>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</si>
  <si>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</si>
  <si>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</si>
  <si>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</si>
  <si>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</si>
  <si>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</si>
  <si>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</si>
  <si>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</si>
  <si>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</si>
  <si>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</si>
  <si>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</si>
  <si>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</si>
  <si>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</si>
  <si>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</si>
  <si>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</si>
  <si>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</si>
  <si>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</si>
  <si>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</si>
  <si>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</si>
  <si>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</si>
  <si>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</si>
  <si>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</si>
  <si>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</si>
  <si>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</si>
  <si>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</si>
  <si>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</si>
  <si>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</si>
  <si>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</si>
  <si>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</si>
  <si>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</si>
  <si>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</si>
  <si>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</si>
  <si>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</si>
  <si>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</si>
  <si>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</si>
  <si>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</si>
  <si>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</si>
  <si>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</si>
  <si>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</si>
  <si>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</si>
  <si>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</si>
  <si>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</si>
  <si>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</si>
  <si>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</si>
  <si>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</si>
  <si>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</si>
  <si>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</si>
  <si>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</si>
  <si>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</si>
  <si>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</si>
  <si>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</si>
  <si>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</si>
  <si>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</si>
  <si>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</si>
  <si>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</si>
  <si>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</si>
  <si>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</si>
  <si>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</si>
  <si>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</si>
  <si>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</si>
  <si>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</si>
  <si>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</si>
  <si>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</si>
  <si>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</si>
  <si>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</si>
  <si>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</si>
  <si>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</si>
  <si>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</si>
  <si>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</si>
  <si>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</si>
  <si>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</si>
  <si>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</si>
  <si>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</si>
  <si>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</si>
  <si>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</si>
  <si>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</si>
  <si>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</si>
  <si>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</si>
  <si>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</si>
  <si>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</si>
  <si>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</si>
  <si>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</si>
  <si>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</si>
  <si>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</si>
  <si>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</si>
  <si>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</si>
  <si>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</si>
  <si>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</si>
  <si>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</si>
  <si>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</si>
  <si>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</si>
  <si>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</si>
  <si>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</si>
  <si>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</si>
  <si>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</si>
  <si>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</si>
  <si>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</si>
  <si>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</si>
  <si>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</si>
  <si>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</si>
  <si>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</si>
  <si>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</si>
  <si>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</si>
  <si>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</si>
  <si>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</si>
  <si>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</si>
  <si>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</si>
  <si>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</si>
  <si>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</si>
  <si>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</si>
  <si>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</si>
  <si>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</si>
  <si>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</si>
  <si>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</si>
  <si>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</si>
  <si>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</si>
  <si>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</si>
  <si>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</si>
  <si>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</si>
  <si>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</si>
  <si>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</si>
  <si>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</si>
  <si>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</si>
  <si>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</si>
  <si>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</si>
  <si>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</si>
  <si>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</si>
  <si>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</si>
  <si>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</si>
  <si>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</si>
  <si>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</si>
  <si>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</si>
  <si>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</si>
  <si>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</si>
  <si>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</si>
  <si>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</si>
  <si>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</si>
  <si>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</si>
  <si>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</si>
  <si>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</si>
  <si>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</si>
  <si>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</si>
  <si>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</si>
  <si>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</si>
  <si>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</si>
  <si>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</si>
  <si>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</si>
  <si>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</si>
  <si>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</si>
  <si>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</si>
  <si>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</si>
  <si>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</si>
  <si>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</si>
  <si>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</si>
  <si>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</si>
  <si>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</si>
  <si>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</si>
  <si>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</si>
  <si>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</si>
  <si>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</si>
  <si>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</si>
  <si>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</si>
  <si>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</si>
  <si>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</si>
  <si>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</si>
  <si>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</si>
  <si>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</si>
  <si>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</si>
  <si>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</si>
  <si>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</si>
  <si>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</si>
  <si>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</si>
  <si>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</si>
  <si>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</si>
  <si>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</si>
  <si>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</si>
  <si>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</si>
  <si>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</si>
  <si>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</si>
  <si>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</si>
  <si>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</si>
  <si>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</si>
  <si>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</si>
  <si>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</si>
  <si>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</si>
  <si>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</si>
  <si>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</si>
  <si>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</si>
  <si>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</si>
  <si>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</si>
  <si>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</si>
  <si>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</si>
  <si>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</si>
  <si>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</si>
  <si>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</si>
  <si>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</si>
  <si>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</si>
  <si>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</si>
  <si>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</si>
  <si>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</si>
  <si>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</si>
  <si>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</si>
  <si>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</si>
  <si>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</si>
  <si>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</si>
  <si>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</si>
  <si>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</si>
  <si>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</si>
  <si>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</si>
  <si>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</si>
  <si>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</si>
  <si>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</si>
  <si>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</si>
  <si>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</si>
  <si>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</si>
  <si>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</si>
  <si>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</si>
  <si>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</si>
  <si>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</si>
  <si>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</si>
  <si>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</si>
  <si>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</si>
  <si>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</si>
  <si>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</si>
  <si>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</si>
  <si>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</si>
  <si>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</si>
  <si>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</si>
  <si>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</si>
  <si>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</si>
  <si>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</si>
  <si>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</si>
  <si>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</si>
  <si>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</si>
  <si>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</si>
  <si>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</si>
  <si>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</si>
  <si>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</si>
  <si>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</si>
  <si>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</si>
  <si>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</si>
  <si>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</si>
  <si>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</si>
  <si>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</si>
  <si>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</si>
  <si>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</si>
  <si>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</si>
  <si>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</si>
  <si>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</si>
  <si>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</si>
  <si>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</si>
  <si>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</si>
  <si>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</si>
  <si>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</si>
  <si>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</si>
  <si>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</si>
  <si>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</si>
  <si>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</si>
  <si>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</si>
  <si>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</si>
  <si>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</si>
  <si>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</si>
  <si>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</si>
  <si>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</si>
  <si>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</si>
  <si>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</si>
  <si>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</si>
  <si>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</si>
  <si>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</si>
  <si>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</si>
  <si>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</si>
  <si>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</si>
  <si>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</si>
  <si>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</si>
  <si>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</si>
  <si>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</si>
  <si>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</si>
  <si>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</si>
  <si>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</si>
  <si>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</si>
  <si>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</si>
  <si>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</si>
  <si>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</si>
  <si>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</si>
  <si>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</si>
  <si>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</si>
  <si>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</si>
  <si>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</si>
  <si>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</si>
  <si>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</si>
  <si>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</si>
  <si>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</si>
  <si>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</si>
  <si>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</si>
  <si>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</si>
  <si>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</si>
  <si>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</si>
  <si>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</si>
  <si>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</si>
  <si>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</si>
  <si>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</si>
  <si>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</si>
  <si>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</si>
  <si>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</si>
  <si>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</si>
  <si>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</si>
  <si>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</si>
  <si>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</si>
  <si>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</si>
  <si>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</si>
  <si>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</si>
  <si>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</si>
  <si>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</si>
  <si>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</si>
  <si>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</si>
  <si>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</si>
  <si>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</si>
  <si>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</si>
  <si>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</si>
  <si>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</si>
  <si>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</si>
  <si>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</si>
  <si>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</si>
  <si>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</si>
  <si>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</si>
  <si>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</si>
  <si>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</si>
  <si>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</si>
  <si>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</si>
  <si>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</si>
  <si>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</si>
  <si>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</si>
  <si>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</si>
  <si>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</si>
  <si>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</si>
  <si>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</si>
  <si>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</si>
  <si>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</si>
  <si>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</si>
  <si>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</si>
  <si>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</si>
  <si>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</si>
  <si>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</si>
  <si>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</si>
  <si>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</si>
  <si>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</si>
  <si>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</si>
  <si>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</si>
  <si>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</si>
  <si>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</si>
  <si>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</si>
  <si>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</si>
  <si>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</si>
  <si>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</si>
  <si>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</si>
  <si>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</si>
  <si>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</si>
  <si>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</si>
  <si>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</si>
  <si>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</si>
  <si>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</si>
  <si>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</si>
  <si>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</si>
  <si>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</si>
  <si>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</si>
  <si>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</si>
  <si>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</si>
  <si>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</si>
  <si>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</si>
  <si>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</si>
  <si>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</si>
  <si>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</si>
  <si>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</si>
  <si>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</si>
  <si>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</si>
  <si>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</si>
  <si>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</si>
  <si>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</si>
  <si>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</si>
  <si>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</si>
  <si>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</si>
  <si>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</si>
  <si>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</si>
  <si>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</si>
  <si>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</si>
  <si>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</si>
  <si>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</si>
  <si>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</si>
  <si>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</si>
  <si>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</si>
  <si>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</si>
  <si>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</si>
  <si>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</si>
  <si>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</si>
  <si>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</si>
  <si>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</si>
  <si>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</si>
  <si>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</si>
  <si>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</si>
  <si>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</si>
  <si>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</si>
  <si>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</si>
  <si>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</si>
  <si>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</si>
  <si>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</si>
  <si>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</si>
  <si>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</si>
  <si>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</si>
  <si>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</si>
  <si>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</si>
  <si>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</si>
  <si>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</si>
  <si>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</si>
  <si>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</si>
  <si>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</si>
  <si>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</si>
  <si>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</si>
  <si>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</si>
  <si>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</si>
  <si>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</si>
  <si>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</si>
  <si>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</si>
  <si>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</si>
  <si>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</si>
  <si>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</si>
  <si>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</si>
  <si>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</si>
  <si>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</si>
  <si>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</si>
  <si>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</si>
  <si>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</si>
  <si>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</si>
  <si>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</si>
  <si>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</si>
  <si>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</si>
  <si>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</si>
  <si>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</si>
  <si>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</si>
  <si>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</si>
  <si>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</si>
  <si>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</si>
  <si>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</si>
  <si>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</si>
  <si>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</si>
  <si>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</si>
  <si>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</si>
  <si>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</si>
  <si>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</si>
  <si>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</si>
  <si>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</si>
  <si>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</si>
  <si>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</si>
  <si>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</si>
  <si>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</si>
  <si>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</si>
  <si>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</si>
  <si>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</si>
  <si>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</si>
  <si>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</si>
  <si>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</si>
  <si>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</si>
  <si>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</si>
  <si>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</si>
  <si>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</si>
  <si>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</si>
  <si>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</si>
  <si>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</si>
  <si>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</si>
  <si>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</si>
  <si>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</si>
  <si>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</si>
  <si>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</si>
  <si>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</si>
  <si>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</si>
  <si>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</si>
  <si>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</si>
  <si>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</si>
  <si>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</si>
  <si>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</si>
  <si>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</si>
  <si>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</si>
  <si>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</si>
  <si>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</si>
  <si>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</si>
  <si>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</si>
  <si>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</si>
  <si>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</si>
  <si>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</si>
  <si>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</si>
  <si>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</si>
  <si>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</si>
  <si>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</si>
  <si>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</si>
  <si>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</si>
  <si>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</si>
  <si>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</si>
  <si>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</si>
  <si>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</si>
  <si>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</si>
  <si>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</si>
  <si>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</si>
  <si>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</si>
  <si>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</si>
  <si>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</si>
  <si>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</si>
  <si>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</si>
  <si>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</si>
  <si>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</si>
  <si>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</si>
  <si>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</si>
  <si>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</si>
  <si>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</si>
  <si>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</si>
  <si>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</si>
  <si>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</si>
  <si>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</si>
  <si>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</si>
  <si>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</si>
  <si>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</si>
  <si>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</si>
  <si>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</si>
  <si>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</si>
  <si>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</si>
  <si>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</si>
  <si>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</si>
  <si>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</si>
  <si>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</si>
  <si>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</si>
  <si>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</si>
  <si>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</si>
  <si>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</si>
  <si>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</si>
  <si>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</si>
  <si>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</si>
  <si>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</si>
  <si>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</si>
  <si>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</si>
  <si>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</si>
  <si>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</si>
  <si>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</si>
  <si>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</si>
  <si>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</si>
  <si>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</si>
  <si>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</si>
  <si>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</si>
  <si>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</si>
  <si>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</si>
  <si>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</si>
  <si>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</si>
  <si>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</si>
  <si>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</si>
  <si>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</si>
  <si>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</si>
  <si>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</si>
  <si>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</si>
  <si>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</si>
  <si>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</si>
  <si>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</si>
  <si>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</si>
  <si>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</si>
  <si>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</si>
  <si>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</si>
  <si>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</si>
  <si>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</si>
  <si>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</si>
  <si>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</si>
  <si>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</si>
  <si>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</si>
  <si>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</si>
  <si>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</si>
  <si>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</si>
  <si>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</si>
  <si>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</si>
  <si>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</si>
  <si>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</si>
  <si>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</si>
  <si>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</si>
  <si>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</si>
  <si>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</si>
  <si>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</si>
  <si>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</si>
  <si>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</si>
  <si>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</si>
  <si>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</si>
  <si>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</si>
  <si>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</si>
  <si>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</si>
  <si>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</si>
  <si>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</si>
  <si>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</si>
  <si>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</si>
  <si>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</si>
  <si>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</si>
  <si>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</si>
  <si>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</si>
  <si>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</si>
  <si>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</si>
  <si>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</si>
  <si>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</si>
  <si>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</si>
  <si>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</si>
  <si>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</si>
  <si>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</si>
  <si>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</si>
  <si>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</si>
  <si>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</si>
  <si>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</si>
  <si>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</si>
  <si>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</si>
  <si>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</si>
  <si>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</si>
  <si>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</si>
  <si>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</si>
  <si>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</si>
  <si>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</si>
  <si>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</si>
  <si>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</si>
  <si>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</si>
  <si>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</si>
  <si>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</si>
  <si>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</si>
  <si>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</si>
  <si>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</si>
  <si>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</si>
  <si>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</si>
  <si>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</si>
  <si>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</si>
  <si>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</si>
  <si>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</si>
  <si>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</si>
  <si>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</si>
  <si>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</si>
  <si>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</si>
  <si>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</si>
  <si>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</si>
  <si>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</si>
  <si>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</si>
  <si>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</si>
  <si>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</si>
  <si>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</si>
  <si>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</si>
  <si>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</si>
  <si>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</si>
  <si>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</si>
  <si>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</si>
  <si>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</si>
  <si>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</si>
  <si>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</si>
  <si>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</si>
  <si>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</si>
  <si>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</si>
  <si>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</si>
  <si>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</si>
  <si>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</si>
  <si>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</si>
  <si>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</si>
  <si>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</si>
  <si>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</si>
  <si>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</si>
  <si>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</si>
  <si>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</si>
  <si>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</si>
  <si>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</si>
  <si>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</si>
  <si>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</si>
  <si>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</si>
  <si>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</si>
  <si>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</si>
  <si>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</si>
  <si>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</si>
  <si>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</si>
  <si>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</si>
  <si>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</si>
  <si>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</si>
  <si>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</si>
  <si>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</si>
  <si>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</si>
  <si>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</si>
  <si>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</si>
  <si>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</si>
  <si>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</si>
  <si>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</si>
  <si>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</si>
  <si>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</si>
  <si>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</si>
  <si>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</si>
  <si>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</si>
  <si>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</si>
  <si>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</si>
  <si>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</si>
  <si>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</si>
  <si>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</si>
  <si>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</si>
  <si>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</si>
  <si>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</si>
  <si>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</si>
  <si>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</si>
  <si>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</si>
  <si>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</si>
  <si>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</si>
  <si>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</si>
  <si>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</si>
  <si>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</si>
  <si>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</si>
  <si>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</si>
  <si>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</si>
  <si>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</si>
  <si>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</si>
  <si>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</si>
  <si>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</si>
  <si>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</si>
  <si>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</si>
  <si>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</si>
  <si>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</si>
  <si>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</si>
  <si>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</si>
  <si>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</si>
  <si>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</si>
  <si>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</si>
  <si>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</si>
  <si>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</si>
  <si>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</si>
  <si>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</si>
  <si>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</si>
  <si>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</si>
  <si>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</si>
  <si>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</si>
  <si>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</si>
  <si>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</si>
  <si>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</si>
  <si>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</si>
  <si>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</si>
  <si>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</si>
  <si>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</si>
  <si>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</si>
  <si>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</si>
  <si>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</si>
  <si>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</si>
  <si>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</si>
  <si>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</si>
  <si>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</si>
  <si>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</si>
  <si>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</si>
  <si>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</si>
  <si>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</si>
  <si>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</si>
  <si>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</si>
  <si>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</si>
  <si>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</si>
  <si>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</si>
  <si>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</si>
  <si>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</si>
  <si>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</si>
  <si>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</si>
  <si>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</si>
  <si>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</si>
  <si>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</si>
  <si>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</si>
  <si>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</si>
  <si>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</si>
  <si>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</si>
  <si>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</si>
  <si>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</si>
  <si>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</si>
  <si>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</si>
  <si>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</si>
  <si>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</si>
  <si>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</si>
  <si>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</si>
  <si>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</si>
  <si>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</si>
  <si>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</si>
  <si>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</si>
  <si>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</si>
  <si>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</si>
  <si>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</si>
  <si>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</si>
  <si>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</si>
  <si>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</si>
  <si>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</si>
  <si>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</si>
  <si>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</si>
  <si>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</si>
  <si>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</si>
  <si>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</si>
  <si>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</si>
  <si>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</si>
  <si>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</si>
  <si>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</si>
  <si>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</si>
  <si>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</si>
  <si>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</si>
  <si>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</si>
  <si>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</si>
  <si>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</si>
  <si>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</si>
  <si>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</si>
  <si>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</si>
  <si>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</si>
  <si>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</si>
  <si>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</si>
  <si>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</si>
  <si>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</si>
  <si>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</si>
  <si>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</si>
  <si>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</si>
  <si>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</si>
  <si>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</si>
  <si>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</si>
  <si>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</si>
  <si>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</si>
  <si>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</si>
  <si>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</si>
  <si>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</si>
  <si>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</si>
  <si>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</si>
  <si>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</si>
  <si>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</si>
  <si>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</si>
  <si>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</si>
  <si>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</si>
  <si>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</si>
  <si>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</si>
  <si>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</si>
  <si>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</si>
  <si>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</si>
  <si>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</si>
  <si>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</si>
  <si>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</si>
  <si>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</si>
  <si>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</si>
  <si>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</si>
  <si>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</si>
  <si>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</si>
  <si>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</si>
  <si>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</si>
  <si>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</si>
  <si>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</si>
  <si>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</si>
  <si>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</si>
  <si>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</si>
  <si>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</si>
  <si>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</si>
  <si>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</si>
  <si>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</si>
  <si>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</si>
  <si>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</si>
  <si>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</si>
  <si>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</si>
  <si>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</si>
  <si>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</si>
  <si>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</si>
  <si>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</si>
  <si>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</si>
  <si>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</si>
  <si>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</si>
  <si>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</si>
  <si>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</si>
  <si>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</si>
  <si>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</si>
  <si>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</si>
  <si>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</si>
  <si>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</si>
  <si>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</si>
  <si>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</si>
  <si>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</si>
  <si>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</si>
  <si>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</si>
  <si>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</si>
  <si>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</si>
  <si>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</si>
  <si>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</si>
  <si>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</si>
  <si>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</si>
  <si>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</si>
  <si>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</si>
  <si>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</si>
  <si>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</si>
  <si>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</si>
  <si>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</si>
  <si>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</si>
  <si>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</si>
  <si>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</si>
  <si>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</si>
  <si>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</si>
  <si>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</si>
  <si>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</si>
  <si>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</si>
  <si>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</si>
  <si>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</si>
  <si>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</si>
  <si>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</si>
  <si>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</si>
  <si>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</si>
  <si>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</si>
  <si>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</si>
  <si>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</si>
  <si>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</si>
  <si>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</si>
  <si>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</si>
  <si>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</si>
  <si>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</si>
  <si>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</si>
  <si>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</si>
  <si>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</si>
  <si>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</si>
  <si>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</si>
  <si>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</si>
  <si>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</si>
  <si>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</si>
  <si>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</si>
  <si>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</si>
  <si>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</si>
  <si>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</si>
  <si>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</si>
  <si>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</si>
  <si>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</si>
  <si>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</si>
  <si>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</si>
  <si>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</si>
  <si>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</si>
  <si>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</si>
  <si>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</si>
  <si>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</si>
  <si>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</si>
  <si>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</si>
  <si>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</si>
  <si>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</si>
  <si>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</si>
  <si>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</si>
  <si>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</si>
  <si>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</si>
  <si>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</si>
  <si>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</si>
  <si>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</si>
  <si>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</si>
  <si>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</si>
  <si>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</si>
  <si>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</si>
  <si>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</si>
  <si>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</si>
  <si>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</si>
  <si>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</si>
  <si>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</si>
  <si>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</si>
  <si>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</si>
  <si>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</si>
  <si>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</si>
  <si>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</si>
  <si>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</si>
  <si>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</si>
  <si>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</si>
  <si>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</si>
  <si>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</si>
  <si>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</si>
  <si>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</si>
  <si>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</si>
  <si>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</si>
  <si>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</si>
  <si>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</si>
  <si>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</si>
  <si>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</si>
  <si>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</si>
  <si>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</si>
  <si>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</si>
  <si>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</si>
  <si>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</si>
  <si>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</si>
  <si>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</si>
  <si>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</si>
  <si>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</si>
  <si>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</si>
  <si>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</si>
  <si>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</si>
  <si>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</si>
  <si>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</si>
  <si>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</si>
  <si>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</si>
  <si>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</si>
  <si>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</si>
  <si>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</si>
  <si>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</si>
  <si>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</si>
  <si>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</si>
  <si>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</si>
  <si>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</si>
  <si>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</si>
  <si>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</si>
  <si>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</si>
  <si>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</si>
  <si>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</si>
  <si>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</si>
  <si>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</si>
  <si>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</si>
  <si>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</si>
  <si>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</si>
  <si>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</si>
  <si>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</si>
  <si>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</si>
  <si>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</si>
  <si>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</si>
  <si>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</si>
  <si>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</si>
  <si>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</si>
  <si>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</si>
  <si>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</si>
  <si>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</si>
  <si>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</si>
  <si>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</si>
  <si>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</si>
  <si>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</si>
  <si>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</si>
  <si>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</si>
  <si>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</si>
  <si>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</si>
  <si>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</si>
  <si>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</si>
  <si>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</si>
  <si>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</si>
  <si>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</si>
  <si>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</si>
  <si>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</si>
  <si>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</si>
  <si>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</si>
  <si>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</si>
  <si>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</si>
  <si>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</si>
  <si>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</si>
  <si>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</si>
  <si>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</si>
  <si>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</si>
  <si>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</si>
  <si>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</si>
  <si>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</si>
  <si>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</si>
  <si>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</si>
  <si>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</si>
  <si>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</si>
  <si>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</si>
  <si>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</si>
  <si>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</si>
  <si>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</si>
  <si>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</si>
  <si>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</si>
  <si>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</si>
  <si>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</si>
  <si>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</si>
  <si>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</si>
  <si>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</si>
  <si>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</si>
  <si>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</si>
  <si>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</si>
  <si>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</si>
  <si>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</si>
  <si>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</si>
  <si>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</si>
  <si>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</si>
  <si>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</si>
  <si>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</si>
  <si>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</si>
  <si>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</si>
  <si>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</si>
  <si>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</si>
  <si>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</si>
  <si>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</si>
  <si>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</si>
  <si>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</si>
  <si>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</si>
  <si>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</si>
  <si>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</si>
  <si>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</si>
  <si>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</si>
  <si>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</si>
  <si>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</si>
  <si>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</si>
  <si>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</si>
  <si>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</si>
  <si>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</si>
  <si>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</si>
  <si>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</si>
  <si>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</si>
  <si>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</si>
  <si>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</si>
  <si>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</si>
  <si>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</si>
  <si>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</si>
  <si>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</si>
  <si>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</si>
  <si>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</si>
  <si>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</si>
  <si>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</si>
  <si>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</si>
  <si>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</si>
  <si>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</si>
  <si>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</si>
  <si>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</si>
  <si>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</si>
  <si>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</si>
  <si>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</si>
  <si>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</si>
  <si>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</si>
  <si>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</si>
  <si>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</si>
  <si>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</si>
  <si>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</si>
  <si>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</si>
  <si>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</si>
  <si>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</si>
  <si>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</si>
  <si>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</si>
  <si>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</si>
  <si>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</si>
  <si>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</si>
  <si>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</si>
  <si>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</si>
  <si>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</si>
  <si>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</si>
  <si>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</si>
  <si>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</si>
  <si>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</si>
  <si>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</si>
  <si>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</si>
  <si>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</si>
  <si>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</si>
  <si>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</si>
  <si>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</si>
  <si>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</si>
  <si>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</si>
  <si>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</si>
  <si>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</si>
  <si>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</si>
  <si>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</si>
  <si>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</si>
  <si>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</si>
  <si>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</si>
  <si>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</si>
  <si>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</si>
  <si>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</si>
  <si>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</si>
  <si>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</si>
  <si>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</si>
  <si>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</si>
  <si>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</si>
  <si>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</si>
  <si>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</si>
  <si>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</si>
  <si>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</si>
  <si>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</si>
  <si>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</si>
  <si>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</si>
  <si>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</si>
  <si>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</si>
  <si>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</si>
  <si>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</si>
  <si>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</si>
  <si>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</si>
  <si>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</si>
  <si>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</si>
  <si>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</si>
  <si>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</si>
  <si>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</si>
  <si>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</si>
  <si>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</si>
  <si>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</si>
  <si>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</si>
  <si>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</si>
  <si>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</si>
  <si>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</si>
  <si>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</si>
  <si>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</si>
  <si>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</si>
  <si>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</si>
  <si>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</si>
  <si>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</si>
  <si>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</si>
  <si>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</si>
  <si>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</si>
  <si>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</si>
  <si>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</si>
  <si>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</si>
  <si>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</si>
  <si>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</si>
  <si>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</si>
  <si>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</si>
  <si>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</si>
  <si>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</si>
  <si>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</si>
  <si>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</si>
  <si>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</si>
  <si>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</si>
  <si>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</si>
  <si>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</si>
  <si>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</si>
  <si>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</si>
  <si>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</si>
  <si>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</si>
  <si>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</si>
  <si>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</si>
  <si>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</si>
  <si>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</si>
  <si>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</si>
  <si>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</si>
  <si>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</si>
  <si>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</si>
  <si>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</si>
  <si>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</si>
  <si>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</si>
  <si>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</si>
  <si>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</si>
  <si>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</si>
  <si>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</si>
  <si>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</si>
  <si>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</si>
  <si>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</si>
  <si>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</si>
  <si>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</si>
  <si>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</si>
  <si>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</si>
  <si>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</si>
  <si>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</si>
  <si>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</si>
  <si>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</si>
  <si>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</si>
  <si>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</si>
  <si>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</si>
  <si>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</si>
  <si>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</si>
  <si>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</si>
  <si>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</si>
  <si>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</si>
  <si>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</si>
  <si>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</si>
  <si>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</si>
  <si>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</si>
  <si>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</si>
  <si>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</si>
  <si>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</si>
  <si>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</si>
  <si>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</si>
  <si>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</si>
  <si>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</si>
  <si>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</si>
  <si>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</si>
  <si>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</si>
  <si>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</si>
  <si>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</si>
  <si>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</si>
  <si>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</si>
  <si>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</si>
  <si>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</si>
  <si>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</si>
  <si>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</si>
  <si>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</si>
  <si>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</si>
  <si>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</si>
  <si>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</si>
  <si>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</si>
  <si>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</si>
  <si>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</si>
  <si>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</si>
  <si>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</si>
  <si>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</si>
  <si>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</si>
  <si>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</si>
  <si>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</si>
  <si>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</si>
  <si>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</si>
  <si>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</si>
  <si>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</si>
  <si>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</si>
  <si>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</si>
  <si>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</si>
  <si>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</si>
  <si>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</si>
  <si>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</si>
  <si>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</si>
  <si>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</si>
  <si>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</si>
  <si>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</si>
  <si>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</si>
  <si>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</si>
  <si>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</si>
  <si>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</si>
  <si>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</si>
  <si>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</si>
  <si>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</si>
  <si>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</si>
  <si>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</si>
  <si>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</si>
  <si>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</si>
  <si>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</si>
  <si>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</si>
  <si>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</si>
  <si>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</si>
  <si>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</si>
  <si>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</si>
  <si>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</si>
  <si>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</si>
  <si>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</si>
  <si>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</si>
  <si>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</si>
  <si>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</si>
  <si>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</si>
  <si>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</si>
  <si>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</si>
  <si>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</si>
  <si>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</si>
  <si>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</si>
  <si>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</si>
  <si>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</si>
  <si>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</si>
  <si>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</si>
  <si>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</si>
  <si>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</si>
  <si>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</si>
  <si>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</si>
  <si>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</si>
  <si>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</si>
  <si>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</si>
  <si>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</si>
  <si>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</si>
  <si>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</si>
  <si>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</si>
  <si>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</si>
  <si>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</si>
  <si>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</si>
  <si>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</si>
  <si>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</si>
  <si>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</si>
  <si>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</si>
  <si>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</si>
  <si>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</si>
  <si>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</si>
  <si>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</si>
  <si>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</si>
  <si>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</si>
  <si>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</si>
  <si>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</si>
  <si>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</si>
  <si>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</si>
  <si>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</si>
  <si>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</si>
  <si>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</si>
  <si>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</si>
  <si>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</si>
  <si>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</si>
  <si>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</si>
  <si>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</si>
  <si>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</si>
  <si>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</si>
  <si>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</si>
  <si>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</si>
  <si>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</si>
  <si>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</si>
  <si>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</si>
  <si>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</si>
  <si>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</si>
  <si>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</si>
  <si>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</si>
  <si>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</si>
  <si>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</si>
  <si>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</si>
  <si>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</si>
  <si>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</si>
  <si>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</si>
  <si>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</si>
  <si>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</si>
  <si>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</si>
  <si>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</si>
  <si>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</si>
  <si>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</si>
  <si>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</si>
  <si>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</si>
  <si>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</si>
  <si>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</si>
  <si>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</si>
  <si>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</si>
  <si>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</si>
  <si>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</si>
  <si>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</si>
  <si>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</si>
  <si>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</si>
  <si>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</si>
  <si>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</si>
  <si>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</si>
  <si>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</si>
  <si>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</si>
  <si>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</si>
  <si>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</si>
  <si>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</si>
  <si>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</si>
  <si>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</si>
  <si>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</si>
  <si>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</si>
  <si>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</si>
  <si>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</si>
  <si>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</si>
  <si>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</si>
  <si>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</si>
  <si>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</si>
  <si>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</si>
  <si>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</si>
  <si>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</si>
  <si>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</si>
  <si>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</si>
  <si>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</si>
  <si>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</si>
  <si>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</si>
  <si>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</si>
  <si>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</si>
  <si>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</si>
  <si>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</si>
  <si>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</si>
  <si>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</si>
  <si>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</si>
  <si>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</si>
  <si>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</si>
  <si>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</si>
  <si>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</si>
  <si>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</si>
  <si>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</si>
  <si>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</si>
  <si>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</si>
  <si>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</si>
  <si>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</si>
  <si>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</si>
  <si>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</si>
  <si>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</si>
  <si>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</si>
  <si>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</si>
  <si>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</si>
  <si>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</si>
  <si>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</si>
  <si>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</si>
  <si>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</si>
  <si>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</si>
  <si>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</si>
  <si>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</si>
  <si>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</si>
  <si>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</si>
  <si>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</si>
  <si>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</si>
  <si>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</si>
  <si>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</si>
  <si>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</si>
  <si>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</si>
  <si>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</si>
  <si>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</si>
  <si>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</si>
  <si>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</si>
  <si>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</si>
  <si>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</si>
  <si>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</si>
  <si>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</si>
  <si>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</si>
  <si>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</si>
  <si>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</si>
  <si>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</si>
  <si>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</si>
  <si>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</si>
  <si>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</si>
  <si>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</si>
  <si>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</si>
  <si>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</si>
  <si>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</si>
  <si>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</si>
  <si>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</si>
  <si>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</si>
  <si>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</si>
  <si>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</si>
  <si>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</si>
  <si>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</si>
  <si>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</si>
  <si>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</si>
  <si>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</si>
  <si>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</si>
  <si>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</si>
  <si>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</si>
  <si>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</si>
  <si>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</si>
  <si>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</si>
  <si>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</si>
  <si>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</si>
  <si>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</si>
  <si>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</si>
  <si>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</si>
  <si>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</si>
  <si>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</si>
  <si>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</si>
  <si>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</si>
  <si>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</si>
  <si>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</si>
  <si>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</si>
  <si>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</si>
  <si>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</si>
  <si>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</si>
  <si>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</si>
  <si>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</si>
  <si>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</si>
  <si>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</si>
  <si>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</si>
  <si>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</si>
  <si>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</si>
  <si>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</si>
  <si>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</si>
  <si>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</si>
  <si>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</si>
  <si>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</si>
  <si>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</si>
  <si>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</si>
  <si>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</si>
  <si>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</si>
  <si>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</si>
  <si>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</si>
  <si>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</si>
  <si>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</si>
  <si>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</si>
  <si>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</si>
  <si>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</si>
  <si>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</si>
  <si>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</si>
  <si>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</si>
  <si>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</si>
  <si>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</si>
  <si>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</si>
  <si>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</si>
  <si>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</si>
  <si>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</si>
  <si>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</si>
  <si>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</si>
  <si>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</si>
  <si>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</si>
  <si>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</si>
  <si>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</si>
  <si>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</si>
  <si>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</si>
  <si>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</si>
  <si>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</si>
  <si>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</si>
  <si>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</si>
  <si>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</si>
  <si>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</si>
  <si>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</si>
  <si>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</si>
  <si>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</si>
  <si>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</si>
  <si>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</si>
  <si>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</si>
  <si>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</si>
  <si>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</si>
  <si>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</si>
  <si>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</si>
  <si>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</si>
  <si>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</si>
  <si>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</si>
  <si>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</si>
  <si>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</si>
  <si>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</si>
  <si>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</si>
  <si>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</si>
  <si>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</si>
  <si>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</si>
  <si>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</si>
  <si>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</si>
  <si>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</si>
  <si>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</si>
  <si>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</si>
  <si>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</si>
  <si>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</si>
  <si>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</si>
  <si>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</si>
  <si>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</si>
  <si>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</si>
  <si>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</si>
  <si>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</si>
  <si>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</si>
  <si>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</si>
  <si>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</si>
  <si>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</si>
  <si>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</si>
  <si>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</si>
  <si>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</si>
  <si>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</si>
  <si>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</si>
  <si>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</si>
  <si>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</si>
  <si>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</si>
  <si>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</si>
  <si>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</si>
  <si>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</si>
  <si>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</si>
  <si>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</si>
  <si>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</si>
  <si>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</si>
  <si>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</si>
  <si>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</si>
  <si>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</si>
  <si>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</si>
  <si>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</si>
  <si>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</si>
  <si>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</si>
  <si>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</si>
  <si>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</si>
  <si>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</si>
  <si>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</si>
  <si>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</si>
  <si>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</si>
  <si>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</si>
  <si>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</si>
  <si>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</si>
  <si>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</si>
  <si>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</si>
  <si>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</si>
  <si>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</si>
  <si>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</si>
  <si>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</si>
  <si>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</si>
  <si>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</si>
  <si>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</si>
  <si>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</si>
  <si>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</si>
  <si>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</si>
  <si>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</si>
  <si>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</si>
  <si>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</si>
  <si>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</si>
  <si>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</si>
  <si>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</si>
  <si>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</si>
  <si>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</si>
  <si>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</si>
  <si>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</si>
  <si>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</si>
  <si>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</si>
  <si>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</si>
  <si>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</si>
  <si>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</si>
  <si>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</si>
  <si>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</si>
  <si>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</si>
  <si>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</si>
  <si>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</si>
  <si>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</si>
  <si>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</si>
  <si>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</si>
  <si>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</si>
  <si>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</si>
  <si>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</si>
  <si>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</si>
  <si>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</si>
  <si>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</si>
  <si>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</si>
  <si>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</si>
  <si>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</si>
  <si>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</si>
  <si>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</si>
  <si>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</si>
  <si>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</si>
  <si>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</si>
  <si>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</si>
  <si>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</si>
  <si>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</si>
  <si>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</si>
  <si>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</si>
  <si>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</si>
  <si>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</si>
  <si>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</si>
  <si>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</si>
  <si>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</si>
  <si>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</si>
  <si>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</si>
  <si>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</si>
  <si>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</si>
  <si>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</si>
  <si>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</si>
  <si>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</si>
  <si>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</si>
  <si>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</si>
  <si>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</si>
  <si>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</si>
  <si>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</si>
  <si>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</si>
  <si>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</si>
  <si>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</si>
  <si>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</si>
  <si>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</si>
  <si>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</si>
  <si>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</si>
  <si>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</si>
  <si>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</si>
  <si>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</si>
  <si>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</si>
  <si>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</si>
  <si>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</si>
  <si>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</si>
  <si>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</si>
  <si>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</si>
  <si>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</si>
  <si>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</si>
  <si>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</si>
  <si>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</si>
  <si>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</si>
  <si>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</si>
  <si>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</si>
  <si>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</si>
  <si>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</si>
  <si>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</si>
  <si>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</si>
  <si>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</si>
  <si>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</si>
  <si>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</si>
  <si>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</si>
  <si>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</si>
  <si>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</si>
  <si>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</si>
  <si>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</si>
  <si>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</si>
  <si>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</si>
  <si>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</si>
  <si>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</si>
  <si>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</si>
  <si>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</si>
  <si>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</si>
  <si>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</si>
  <si>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</si>
  <si>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</si>
  <si>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</si>
  <si>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</si>
  <si>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</si>
  <si>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</si>
  <si>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</si>
  <si>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</si>
  <si>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</si>
  <si>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</si>
  <si>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</si>
  <si>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</si>
  <si>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</si>
  <si>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</si>
  <si>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</si>
  <si>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</si>
  <si>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</si>
  <si>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</si>
  <si>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</si>
  <si>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</si>
  <si>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</si>
  <si>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</si>
  <si>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</si>
  <si>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</si>
  <si>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</si>
  <si>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</si>
  <si>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</si>
  <si>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</si>
  <si>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</si>
  <si>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</si>
  <si>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</si>
  <si>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</si>
  <si>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</si>
  <si>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</si>
  <si>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</si>
  <si>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</si>
  <si>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</si>
  <si>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</si>
  <si>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</si>
  <si>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</si>
  <si>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</si>
  <si>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</si>
  <si>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</si>
  <si>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</si>
  <si>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</si>
  <si>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</si>
  <si>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</si>
  <si>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</si>
  <si>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</si>
  <si>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</si>
  <si>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</si>
  <si>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</si>
  <si>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</si>
  <si>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</si>
  <si>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</si>
  <si>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</si>
  <si>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</si>
  <si>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</si>
  <si>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</si>
  <si>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</si>
  <si>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</si>
  <si>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</si>
  <si>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</si>
  <si>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</si>
  <si>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</si>
  <si>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</si>
  <si>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</si>
  <si>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</si>
  <si>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</si>
  <si>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</si>
  <si>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</si>
  <si>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</si>
  <si>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</si>
  <si>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</si>
  <si>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</si>
  <si>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</si>
  <si>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</si>
  <si>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</si>
  <si>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</si>
  <si>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</si>
  <si>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</si>
  <si>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</si>
  <si>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</si>
  <si>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</si>
  <si>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</si>
  <si>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</si>
  <si>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</si>
  <si>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</si>
  <si>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</si>
  <si>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</si>
  <si>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</si>
  <si>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</si>
  <si>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</si>
  <si>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</si>
  <si>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</si>
  <si>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</si>
  <si>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</si>
  <si>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</si>
  <si>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</si>
  <si>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</si>
  <si>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</si>
  <si>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</si>
  <si>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</si>
  <si>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</si>
  <si>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</si>
  <si>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</si>
  <si>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</si>
  <si>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</si>
  <si>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</si>
  <si>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</si>
  <si>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</si>
  <si>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</si>
  <si>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</si>
  <si>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</si>
  <si>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</si>
  <si>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</si>
  <si>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</si>
  <si>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</si>
  <si>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</si>
  <si>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</si>
  <si>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</si>
  <si>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</si>
  <si>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</si>
  <si>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</si>
  <si>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</si>
  <si>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</si>
  <si>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</si>
  <si>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</si>
  <si>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</si>
  <si>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</si>
  <si>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</si>
  <si>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</si>
  <si>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</si>
  <si>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</si>
  <si>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</si>
  <si>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</si>
  <si>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</si>
  <si>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</si>
  <si>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</si>
  <si>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</si>
  <si>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</si>
  <si>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</si>
  <si>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</si>
  <si>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</si>
  <si>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</si>
  <si>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</si>
  <si>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</si>
  <si>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</si>
  <si>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</si>
  <si>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</si>
  <si>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</si>
  <si>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</si>
  <si>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</si>
  <si>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</si>
  <si>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</si>
  <si>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</si>
  <si>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</si>
  <si>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</si>
  <si>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</si>
  <si>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</si>
  <si>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</si>
  <si>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</si>
  <si>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</si>
  <si>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</si>
  <si>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</si>
  <si>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</si>
  <si>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</si>
  <si>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</si>
  <si>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</si>
  <si>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</si>
  <si>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</si>
  <si>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</si>
  <si>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</si>
  <si>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</si>
  <si>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</si>
  <si>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</si>
  <si>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</si>
  <si>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</si>
  <si>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</si>
  <si>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</si>
  <si>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</si>
  <si>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</si>
  <si>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</si>
  <si>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</si>
  <si>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</si>
  <si>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</si>
  <si>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</si>
  <si>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</si>
  <si>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</si>
  <si>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</si>
  <si>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</si>
  <si>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</si>
  <si>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</si>
  <si>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</si>
  <si>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</si>
  <si>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</si>
  <si>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</si>
  <si>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</si>
  <si>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</si>
  <si>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</si>
  <si>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</si>
  <si>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</si>
  <si>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</si>
  <si>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</si>
  <si>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</si>
  <si>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</si>
  <si>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</si>
  <si>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</si>
  <si>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</si>
  <si>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</si>
  <si>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</si>
  <si>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</si>
  <si>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</si>
  <si>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</si>
  <si>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</si>
  <si>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</si>
  <si>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</si>
  <si>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</si>
  <si>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</si>
  <si>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</si>
  <si>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</si>
  <si>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</si>
  <si>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</si>
  <si>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</si>
  <si>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</si>
  <si>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</si>
  <si>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</si>
  <si>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</si>
  <si>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</si>
  <si>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</si>
  <si>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</si>
  <si>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</si>
  <si>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</si>
  <si>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</si>
  <si>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</si>
  <si>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</si>
  <si>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</si>
  <si>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</si>
  <si>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</si>
  <si>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</si>
  <si>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</si>
  <si>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</si>
  <si>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</si>
  <si>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</si>
  <si>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</si>
  <si>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</si>
  <si>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</si>
  <si>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</si>
  <si>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</si>
  <si>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</si>
  <si>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</si>
  <si>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</si>
  <si>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</si>
  <si>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</si>
  <si>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</si>
  <si>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</si>
  <si>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</si>
  <si>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</si>
  <si>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</si>
  <si>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</si>
  <si>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</si>
  <si>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</si>
  <si>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</si>
  <si>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</si>
  <si>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</si>
  <si>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</si>
  <si>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</si>
  <si>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</si>
  <si>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</si>
  <si>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</si>
  <si>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</si>
  <si>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</si>
  <si>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</si>
  <si>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</si>
  <si>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</si>
  <si>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</si>
  <si>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</si>
  <si>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</si>
  <si>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</si>
  <si>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</si>
  <si>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</si>
  <si>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</si>
  <si>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</si>
  <si>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</si>
  <si>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</si>
  <si>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</si>
  <si>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</si>
  <si>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</si>
  <si>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</si>
  <si>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</si>
  <si>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</si>
  <si>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</si>
  <si>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</si>
  <si>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</si>
  <si>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</si>
  <si>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</si>
  <si>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</si>
  <si>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</si>
  <si>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</si>
  <si>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</si>
  <si>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</si>
  <si>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</si>
  <si>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</si>
  <si>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</si>
  <si>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</si>
  <si>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</si>
  <si>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</si>
  <si>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</si>
  <si>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</si>
  <si>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</si>
  <si>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</si>
  <si>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</si>
  <si>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</si>
  <si>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</si>
  <si>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</si>
  <si>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</si>
  <si>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</si>
  <si>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</si>
  <si>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</si>
  <si>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</si>
  <si>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</si>
  <si>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</si>
  <si>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</si>
  <si>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</si>
  <si>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</si>
  <si>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</si>
  <si>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</si>
  <si>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</si>
  <si>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</si>
  <si>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</si>
  <si>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</si>
  <si>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</si>
  <si>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</si>
  <si>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</si>
  <si>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</si>
  <si>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</si>
  <si>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</si>
  <si>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</si>
  <si>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</si>
  <si>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</si>
  <si>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</si>
  <si>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</si>
  <si>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</si>
  <si>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</si>
  <si>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</si>
  <si>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</si>
  <si>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</si>
  <si>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</si>
  <si>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</si>
  <si>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</si>
  <si>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</si>
  <si>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</si>
  <si>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</si>
  <si>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</si>
  <si>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</si>
  <si>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</si>
  <si>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</si>
  <si>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</si>
  <si>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</si>
  <si>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</si>
  <si>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</si>
  <si>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</si>
  <si>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</si>
  <si>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</si>
  <si>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</si>
  <si>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</si>
  <si>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</si>
  <si>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</si>
  <si>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</si>
  <si>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</si>
  <si>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</si>
  <si>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</si>
  <si>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</si>
  <si>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</si>
  <si>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</si>
  <si>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</si>
  <si>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</si>
  <si>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</si>
  <si>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</si>
  <si>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</si>
  <si>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</si>
  <si>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</si>
  <si>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</si>
  <si>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</si>
  <si>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</si>
  <si>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</si>
  <si>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</si>
  <si>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</si>
  <si>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</si>
  <si>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</si>
  <si>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</si>
  <si>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</si>
  <si>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</si>
  <si>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</si>
  <si>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</si>
  <si>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</si>
  <si>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</si>
  <si>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</si>
  <si>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</si>
  <si>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</si>
  <si>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</si>
  <si>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</si>
  <si>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</si>
  <si>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</si>
  <si>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</si>
  <si>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</si>
  <si>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</si>
  <si>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</si>
  <si>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</si>
  <si>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</si>
  <si>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</si>
  <si>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</si>
  <si>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</si>
  <si>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</si>
  <si>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</si>
  <si>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</si>
  <si>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</si>
  <si>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</si>
  <si>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</si>
  <si>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</si>
  <si>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</si>
  <si>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</si>
  <si>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</si>
  <si>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</si>
  <si>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</si>
  <si>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</si>
  <si>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</si>
  <si>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</si>
  <si>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</si>
  <si>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</si>
  <si>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</si>
  <si>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</si>
  <si>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</si>
  <si>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</si>
  <si>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</si>
  <si>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</si>
  <si>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</si>
  <si>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</si>
  <si>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</si>
  <si>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</si>
  <si>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</si>
  <si>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</si>
  <si>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</si>
  <si>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</si>
  <si>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</si>
  <si>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</si>
  <si>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</si>
  <si>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</si>
  <si>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</si>
  <si>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</si>
  <si>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</si>
  <si>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</si>
  <si>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</si>
  <si>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</si>
  <si>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</si>
  <si>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</si>
  <si>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</si>
  <si>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</si>
  <si>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</si>
  <si>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</si>
  <si>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</si>
  <si>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</si>
  <si>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</si>
  <si>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</si>
  <si>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</si>
  <si>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</si>
  <si>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</si>
  <si>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</si>
  <si>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</si>
  <si>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</si>
  <si>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</si>
  <si>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</si>
  <si>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</si>
  <si>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</si>
  <si>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</si>
  <si>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</si>
  <si>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</si>
  <si>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</si>
  <si>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</si>
  <si>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</si>
  <si>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</si>
  <si>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</si>
  <si>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</si>
  <si>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</si>
  <si>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</si>
  <si>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</si>
  <si>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</si>
  <si>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</si>
  <si>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</si>
  <si>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</si>
  <si>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</si>
  <si>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</si>
  <si>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</si>
  <si>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</si>
  <si>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</si>
  <si>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</si>
  <si>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</si>
  <si>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</si>
  <si>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</si>
  <si>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</si>
  <si>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</si>
  <si>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</si>
  <si>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</si>
  <si>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</si>
  <si>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</si>
  <si>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</si>
  <si>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</si>
  <si>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</si>
  <si>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</si>
  <si>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</si>
  <si>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</si>
  <si>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</si>
  <si>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</si>
  <si>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</si>
  <si>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</si>
  <si>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</si>
  <si>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</si>
  <si>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</si>
  <si>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</si>
  <si>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</si>
  <si>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</si>
  <si>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</si>
  <si>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</si>
  <si>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</si>
  <si>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</si>
  <si>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</si>
  <si>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</si>
  <si>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</si>
  <si>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</si>
  <si>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</si>
  <si>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</si>
  <si>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</si>
  <si>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</si>
  <si>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</si>
  <si>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</si>
  <si>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</si>
  <si>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</si>
  <si>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</si>
  <si>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</si>
  <si>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</si>
  <si>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</si>
  <si>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</si>
  <si>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</si>
  <si>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</si>
  <si>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</si>
  <si>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</si>
  <si>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</si>
  <si>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</si>
  <si>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</si>
  <si>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</si>
  <si>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</si>
  <si>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</si>
  <si>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</si>
  <si>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</si>
  <si>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</si>
  <si>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</si>
  <si>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</si>
  <si>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</si>
  <si>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</si>
  <si>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</si>
  <si>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</si>
  <si>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</si>
  <si>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</si>
  <si>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</si>
  <si>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</si>
  <si>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</si>
  <si>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</si>
  <si>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</si>
  <si>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</si>
  <si>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</si>
  <si>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</si>
  <si>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</si>
  <si>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</si>
  <si>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</si>
  <si>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</si>
  <si>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</si>
  <si>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</si>
  <si>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</si>
  <si>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</si>
  <si>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</si>
  <si>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</si>
  <si>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</si>
  <si>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</si>
  <si>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</si>
  <si>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</si>
  <si>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</si>
  <si>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</si>
  <si>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</si>
  <si>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</si>
  <si>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</si>
  <si>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</si>
  <si>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</si>
  <si>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</si>
  <si>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</si>
  <si>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</si>
  <si>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</si>
  <si>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</si>
  <si>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</si>
  <si>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</si>
  <si>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</si>
  <si>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</si>
  <si>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</si>
  <si>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</si>
  <si>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</si>
  <si>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</si>
  <si>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</si>
  <si>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</si>
  <si>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</si>
  <si>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</si>
  <si>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</si>
  <si>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</si>
  <si>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</si>
  <si>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</si>
  <si>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</si>
  <si>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</si>
  <si>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</si>
  <si>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</si>
  <si>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</si>
  <si>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</si>
  <si>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</si>
  <si>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</si>
  <si>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</si>
  <si>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</si>
  <si>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</si>
  <si>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</si>
  <si>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</si>
  <si>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</si>
  <si>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</si>
  <si>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</si>
  <si>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</si>
  <si>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</si>
  <si>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</si>
  <si>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</si>
  <si>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</si>
  <si>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</si>
  <si>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</si>
  <si>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</si>
  <si>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</si>
  <si>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</si>
  <si>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</si>
  <si>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</si>
  <si>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</si>
  <si>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</si>
  <si>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</si>
  <si>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</si>
  <si>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</si>
  <si>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</si>
  <si>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</si>
  <si>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</si>
  <si>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</si>
  <si>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</si>
  <si>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</si>
  <si>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</si>
  <si>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</si>
  <si>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</si>
  <si>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</si>
  <si>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</si>
  <si>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</si>
  <si>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</si>
  <si>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</si>
  <si>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</si>
  <si>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</si>
  <si>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</si>
  <si>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</si>
  <si>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</si>
  <si>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</si>
  <si>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</si>
  <si>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</si>
  <si>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</si>
  <si>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</si>
  <si>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</si>
  <si>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</si>
  <si>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</si>
  <si>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</si>
  <si>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</si>
  <si>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</si>
  <si>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</si>
  <si>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</si>
  <si>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</si>
  <si>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</si>
  <si>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</si>
  <si>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</si>
  <si>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</si>
  <si>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</si>
  <si>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</si>
  <si>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</si>
  <si>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</si>
  <si>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</si>
  <si>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</si>
  <si>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</si>
  <si>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</si>
  <si>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</si>
  <si>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</si>
  <si>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</si>
  <si>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</si>
  <si>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</si>
  <si>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</si>
  <si>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</si>
  <si>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</si>
  <si>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</si>
  <si>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</si>
  <si>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</si>
  <si>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</si>
  <si>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</si>
  <si>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</si>
  <si>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</si>
  <si>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</si>
  <si>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</si>
  <si>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</si>
  <si>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</si>
  <si>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</si>
  <si>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</si>
  <si>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</si>
  <si>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</si>
  <si>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</si>
  <si>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</si>
  <si>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</si>
  <si>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</si>
  <si>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</si>
  <si>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</si>
  <si>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</si>
  <si>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</si>
  <si>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</si>
  <si>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</si>
  <si>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</si>
  <si>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</si>
  <si>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</si>
  <si>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</si>
  <si>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</si>
  <si>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</si>
  <si>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</si>
  <si>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</si>
  <si>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</si>
  <si>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</si>
  <si>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</si>
  <si>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</si>
  <si>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</si>
  <si>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</si>
  <si>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</si>
  <si>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</si>
  <si>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</si>
  <si>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</si>
  <si>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</si>
  <si>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</si>
  <si>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</si>
  <si>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</si>
  <si>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</si>
  <si>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</si>
  <si>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</si>
  <si>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</si>
  <si>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</si>
  <si>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</si>
  <si>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</si>
  <si>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</si>
  <si>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</si>
  <si>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</si>
  <si>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</si>
  <si>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</si>
  <si>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</si>
  <si>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</si>
  <si>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</si>
  <si>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</si>
  <si>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</si>
  <si>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</si>
  <si>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</si>
  <si>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</si>
  <si>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</si>
  <si>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</si>
  <si>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</si>
  <si>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</si>
  <si>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</si>
  <si>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</si>
  <si>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</si>
  <si>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</si>
  <si>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</si>
  <si>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</si>
  <si>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</si>
  <si>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</si>
  <si>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</si>
  <si>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</si>
  <si>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</si>
  <si>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</si>
  <si>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</si>
  <si>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</si>
  <si>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</si>
  <si>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</si>
  <si>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</si>
  <si>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</si>
  <si>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</si>
  <si>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</si>
  <si>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</si>
  <si>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</si>
  <si>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</si>
  <si>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</si>
  <si>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</si>
  <si>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</si>
  <si>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</si>
  <si>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</si>
  <si>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</si>
  <si>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</si>
  <si>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</si>
  <si>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</si>
  <si>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</si>
  <si>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</si>
  <si>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</si>
  <si>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</si>
  <si>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</si>
  <si>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</si>
  <si>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</si>
  <si>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</si>
  <si>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</si>
  <si>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</si>
  <si>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</si>
  <si>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</si>
  <si>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</si>
  <si>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</si>
  <si>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</si>
  <si>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</si>
  <si>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</si>
  <si>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</si>
  <si>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</si>
  <si>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</si>
  <si>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</si>
  <si>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</si>
  <si>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</si>
  <si>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</si>
  <si>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</si>
  <si>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</si>
  <si>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</si>
  <si>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</si>
  <si>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</si>
  <si>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</si>
  <si>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</si>
  <si>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</si>
  <si>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</si>
  <si>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</si>
  <si>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</si>
  <si>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</si>
  <si>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</si>
  <si>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</si>
  <si>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</si>
  <si>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</si>
  <si>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</si>
  <si>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</si>
  <si>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</si>
  <si>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</si>
  <si>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</si>
  <si>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</si>
  <si>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</si>
  <si>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</si>
  <si>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</si>
  <si>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</si>
  <si>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</si>
  <si>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</si>
  <si>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</si>
  <si>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</si>
  <si>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</si>
  <si>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</si>
  <si>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</si>
  <si>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</si>
  <si>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</si>
  <si>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</si>
  <si>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</si>
  <si>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</si>
  <si>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</si>
  <si>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</si>
  <si>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</si>
  <si>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</si>
  <si>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</si>
  <si>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</si>
  <si>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</si>
  <si>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</si>
  <si>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</si>
  <si>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</si>
  <si>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</si>
  <si>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</si>
  <si>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</si>
  <si>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</si>
  <si>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</si>
  <si>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</si>
  <si>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</si>
  <si>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</si>
  <si>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</si>
  <si>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</si>
  <si>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</si>
  <si>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</si>
  <si>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</si>
  <si>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</si>
  <si>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</si>
  <si>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</si>
  <si>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</si>
  <si>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</si>
  <si>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</si>
  <si>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</si>
  <si>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</si>
  <si>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</si>
  <si>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</si>
  <si>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</si>
  <si>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</si>
  <si>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</si>
  <si>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</si>
  <si>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</si>
  <si>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</si>
  <si>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</si>
  <si>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</si>
  <si>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</si>
  <si>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</si>
  <si>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</si>
  <si>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</si>
  <si>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</si>
  <si>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</si>
  <si>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</si>
  <si>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</si>
  <si>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</si>
  <si>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</si>
  <si>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</si>
  <si>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</si>
  <si>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</si>
  <si>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</si>
  <si>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</si>
  <si>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</si>
  <si>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</si>
  <si>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</si>
  <si>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</si>
  <si>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</si>
  <si>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</si>
  <si>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</si>
  <si>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</si>
  <si>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</si>
  <si>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</si>
  <si>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</si>
  <si>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</si>
  <si>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</si>
  <si>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</si>
  <si>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</si>
  <si>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</si>
  <si>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</si>
  <si>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</si>
  <si>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</si>
  <si>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</si>
  <si>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</si>
  <si>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</si>
  <si>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</si>
  <si>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</si>
  <si>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</si>
  <si>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</si>
  <si>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</si>
  <si>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</si>
  <si>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</si>
  <si>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</si>
  <si>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</si>
  <si>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</si>
  <si>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</si>
  <si>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</si>
  <si>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</si>
  <si>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</si>
  <si>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</si>
  <si>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</si>
  <si>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</si>
  <si>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</si>
  <si>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</si>
  <si>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</si>
  <si>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</si>
  <si>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</si>
  <si>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</si>
  <si>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</si>
  <si>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</si>
  <si>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</si>
  <si>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</si>
  <si>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</si>
  <si>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</si>
  <si>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</si>
  <si>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</si>
  <si>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</si>
  <si>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</si>
  <si>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</si>
  <si>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</si>
  <si>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</si>
  <si>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</si>
  <si>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</si>
  <si>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</si>
  <si>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</si>
  <si>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</si>
  <si>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</si>
  <si>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</si>
  <si>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</si>
  <si>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</si>
  <si>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</si>
  <si>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</si>
  <si>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</si>
  <si>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</si>
  <si>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</si>
  <si>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</si>
  <si>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</si>
  <si>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</si>
  <si>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</si>
  <si>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</si>
  <si>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</si>
  <si>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</si>
  <si>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</si>
  <si>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</si>
  <si>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</si>
  <si>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</si>
  <si>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</si>
  <si>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</si>
  <si>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</si>
  <si>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</si>
  <si>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</si>
  <si>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</si>
  <si>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</si>
  <si>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</si>
  <si>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</si>
  <si>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</si>
  <si>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</si>
  <si>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</si>
  <si>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</si>
  <si>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</si>
  <si>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</si>
  <si>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</si>
  <si>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</si>
  <si>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</si>
  <si>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</si>
  <si>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</si>
  <si>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</si>
  <si>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</si>
  <si>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</si>
  <si>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</si>
  <si>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</si>
  <si>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</si>
  <si>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</si>
  <si>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</si>
  <si>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</si>
  <si>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</si>
  <si>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</si>
  <si>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</si>
  <si>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</si>
  <si>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</si>
  <si>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</si>
  <si>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</si>
  <si>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</si>
  <si>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</si>
  <si>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</si>
  <si>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</si>
  <si>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</si>
  <si>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</si>
  <si>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</si>
  <si>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</si>
  <si>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</si>
  <si>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</si>
  <si>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</si>
  <si>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</si>
  <si>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</si>
  <si>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</si>
  <si>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</si>
  <si>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</si>
  <si>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</si>
  <si>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</si>
  <si>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</si>
  <si>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</si>
  <si>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</si>
  <si>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</si>
  <si>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</si>
  <si>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</si>
  <si>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</si>
  <si>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</si>
  <si>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</si>
  <si>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</si>
  <si>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</si>
  <si>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</si>
  <si>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</si>
  <si>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</si>
  <si>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</si>
  <si>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</si>
  <si>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</si>
  <si>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</si>
  <si>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</si>
  <si>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</si>
  <si>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</si>
  <si>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</si>
  <si>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</si>
  <si>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</si>
  <si>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</si>
  <si>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</si>
  <si>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</si>
  <si>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</si>
  <si>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</si>
  <si>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</si>
  <si>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</si>
  <si>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</si>
  <si>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</si>
  <si>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</si>
  <si>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</si>
  <si>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</si>
  <si>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</si>
  <si>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</si>
  <si>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</si>
  <si>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</si>
  <si>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</si>
  <si>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</si>
  <si>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</si>
  <si>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</si>
  <si>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</si>
  <si>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</si>
  <si>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</si>
  <si>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</si>
  <si>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</si>
  <si>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</si>
  <si>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</si>
  <si>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</si>
  <si>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</si>
  <si>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</si>
  <si>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</si>
  <si>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</si>
  <si>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</si>
  <si>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</si>
  <si>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</si>
  <si>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</si>
  <si>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</si>
  <si>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</si>
  <si>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</si>
  <si>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</si>
  <si>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</si>
  <si>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</si>
  <si>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</si>
  <si>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</si>
  <si>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</si>
  <si>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</si>
  <si>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</si>
  <si>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</si>
  <si>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</si>
  <si>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</si>
  <si>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</si>
  <si>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</si>
  <si>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</si>
  <si>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</si>
  <si>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</si>
  <si>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</si>
  <si>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</si>
  <si>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</si>
  <si>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</si>
  <si>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</si>
  <si>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</si>
  <si>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</si>
  <si>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</si>
  <si>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</si>
  <si>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</si>
  <si>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</si>
  <si>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</si>
  <si>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</si>
  <si>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</si>
  <si>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</si>
  <si>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</si>
  <si>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</si>
  <si>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</si>
  <si>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</si>
  <si>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</si>
  <si>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</si>
  <si>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</si>
  <si>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</si>
  <si>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</si>
  <si>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</si>
  <si>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</si>
  <si>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</si>
  <si>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</si>
  <si>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</si>
  <si>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</si>
  <si>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</si>
  <si>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</si>
  <si>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</si>
  <si>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</si>
  <si>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</si>
  <si>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</si>
  <si>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</si>
  <si>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</si>
  <si>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</si>
  <si>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</si>
  <si>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</si>
  <si>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</si>
  <si>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</si>
  <si>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</si>
  <si>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</si>
  <si>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</si>
  <si>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</si>
  <si>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</si>
  <si>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</si>
  <si>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</si>
  <si>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</si>
  <si>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</si>
  <si>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</si>
  <si>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</si>
  <si>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</si>
  <si>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</si>
  <si>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</si>
  <si>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</si>
  <si>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</si>
  <si>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</si>
  <si>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</si>
  <si>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</si>
  <si>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</si>
  <si>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</si>
  <si>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</si>
  <si>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</si>
  <si>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</si>
  <si>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</si>
  <si>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</si>
  <si>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</si>
  <si>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</si>
  <si>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</si>
  <si>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</si>
  <si>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</si>
  <si>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</si>
  <si>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</si>
  <si>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</si>
  <si>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</si>
  <si>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</si>
  <si>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</si>
  <si>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</si>
  <si>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</si>
  <si>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</si>
  <si>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</si>
  <si>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</si>
  <si>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</si>
  <si>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</si>
  <si>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</si>
  <si>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</si>
  <si>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</si>
  <si>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</si>
  <si>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</si>
  <si>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</si>
  <si>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</si>
  <si>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</si>
  <si>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</si>
  <si>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</si>
  <si>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</si>
  <si>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</si>
  <si>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</si>
  <si>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</si>
  <si>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</si>
  <si>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</si>
  <si>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</si>
  <si>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</si>
  <si>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</si>
  <si>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</si>
  <si>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</si>
  <si>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</si>
  <si>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</si>
  <si>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</si>
  <si>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</si>
  <si>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</si>
  <si>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</si>
  <si>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</si>
  <si>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</si>
  <si>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</si>
  <si>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</si>
  <si>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</si>
  <si>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</si>
  <si>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</si>
  <si>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</si>
  <si>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</si>
  <si>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</si>
  <si>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</si>
  <si>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</si>
  <si>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</si>
  <si>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</si>
  <si>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</si>
  <si>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</si>
  <si>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</si>
  <si>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</si>
  <si>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</si>
  <si>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</si>
  <si>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</si>
  <si>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</si>
  <si>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</si>
  <si>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</si>
  <si>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</si>
  <si>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</si>
  <si>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</si>
  <si>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</si>
  <si>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</si>
  <si>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</si>
  <si>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</si>
  <si>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</si>
  <si>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</si>
  <si>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</si>
  <si>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</si>
  <si>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</si>
  <si>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</si>
  <si>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</si>
  <si>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</si>
  <si>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</si>
  <si>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</si>
  <si>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</si>
  <si>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</si>
  <si>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</si>
  <si>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</si>
  <si>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</si>
  <si>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</si>
  <si>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</si>
  <si>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</si>
  <si>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</si>
  <si>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</si>
  <si>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</si>
  <si>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</si>
  <si>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</si>
  <si>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</si>
  <si>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</si>
  <si>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</si>
  <si>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</si>
  <si>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</si>
  <si>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</si>
  <si>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</si>
  <si>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</si>
  <si>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</si>
  <si>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</si>
  <si>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</si>
  <si>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</si>
  <si>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</si>
  <si>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</si>
  <si>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</si>
  <si>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</si>
  <si>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</si>
  <si>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</si>
  <si>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</si>
  <si>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</si>
  <si>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</si>
  <si>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</si>
  <si>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</si>
  <si>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</si>
  <si>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</si>
  <si>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</si>
  <si>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</si>
  <si>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</si>
  <si>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</si>
  <si>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</si>
  <si>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</si>
  <si>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</si>
  <si>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</si>
  <si>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</si>
  <si>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</si>
  <si>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</si>
  <si>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</si>
  <si>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</si>
  <si>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</si>
  <si>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</si>
  <si>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</si>
  <si>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</si>
  <si>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</si>
  <si>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</si>
  <si>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</si>
  <si>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</si>
  <si>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</si>
  <si>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</si>
  <si>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</si>
  <si>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</si>
  <si>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</si>
  <si>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</si>
  <si>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</si>
  <si>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</si>
  <si>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</si>
  <si>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</si>
  <si>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</si>
  <si>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</si>
  <si>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</si>
  <si>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</si>
  <si>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</si>
  <si>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</si>
  <si>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</si>
  <si>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</si>
  <si>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</si>
  <si>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</si>
  <si>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</si>
  <si>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</si>
  <si>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</si>
  <si>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</si>
  <si>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</si>
  <si>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</si>
  <si>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</si>
  <si>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</si>
  <si>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</si>
  <si>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</si>
  <si>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</si>
  <si>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</si>
  <si>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</si>
  <si>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</si>
  <si>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</si>
  <si>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</si>
  <si>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</si>
  <si>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</si>
  <si>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</si>
  <si>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</si>
  <si>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</si>
  <si>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</si>
  <si>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</si>
  <si>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</si>
  <si>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</si>
  <si>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</si>
  <si>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</si>
  <si>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</si>
  <si>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</si>
  <si>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</si>
  <si>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</si>
  <si>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</si>
  <si>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</si>
  <si>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</si>
  <si>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</si>
  <si>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</si>
  <si>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</si>
  <si>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</si>
  <si>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</si>
  <si>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</si>
  <si>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</si>
  <si>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</si>
  <si>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</si>
  <si>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</si>
  <si>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</si>
  <si>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</si>
  <si>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</si>
  <si>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</si>
  <si>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</si>
  <si>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</si>
  <si>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</si>
  <si>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</si>
  <si>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</si>
  <si>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</si>
  <si>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</si>
  <si>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</si>
  <si>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</si>
  <si>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</si>
  <si>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</si>
  <si>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</si>
  <si>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</si>
  <si>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</si>
  <si>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</si>
  <si>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</si>
  <si>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</si>
  <si>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</si>
  <si>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</si>
  <si>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</si>
  <si>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</si>
  <si>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</si>
  <si>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</si>
  <si>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</si>
  <si>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</si>
  <si>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</si>
  <si>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</si>
  <si>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</si>
  <si>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</si>
  <si>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</si>
  <si>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</si>
  <si>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</si>
  <si>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</si>
  <si>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</si>
  <si>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</si>
  <si>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</si>
  <si>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</si>
  <si>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</si>
  <si>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</si>
  <si>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</si>
  <si>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</si>
  <si>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</si>
  <si>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</si>
  <si>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</si>
  <si>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</si>
  <si>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</si>
  <si>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</si>
  <si>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</si>
  <si>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</si>
  <si>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</si>
  <si>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</si>
  <si>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</si>
  <si>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</si>
  <si>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</si>
  <si>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</si>
  <si>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</si>
  <si>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</si>
  <si>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</si>
  <si>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</si>
  <si>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</si>
  <si>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</si>
  <si>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</si>
  <si>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</si>
  <si>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</si>
  <si>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</si>
  <si>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</si>
  <si>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</si>
  <si>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</si>
  <si>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</si>
  <si>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</si>
  <si>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</si>
  <si>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</si>
  <si>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</si>
  <si>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</si>
  <si>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</si>
  <si>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</si>
  <si>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</si>
  <si>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</si>
  <si>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</si>
  <si>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</si>
  <si>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</si>
  <si>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</si>
  <si>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</si>
  <si>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</si>
  <si>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</si>
  <si>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</si>
  <si>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</si>
  <si>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</si>
  <si>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</si>
  <si>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</si>
  <si>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</si>
  <si>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</si>
  <si>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</si>
  <si>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</si>
  <si>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</si>
  <si>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</si>
  <si>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</si>
  <si>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</si>
  <si>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</si>
  <si>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</si>
  <si>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</si>
  <si>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</si>
  <si>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</si>
  <si>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</si>
  <si>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</si>
  <si>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</si>
  <si>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</si>
  <si>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</si>
  <si>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</si>
  <si>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</si>
  <si>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</si>
  <si>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</si>
  <si>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</si>
  <si>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</si>
  <si>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</si>
  <si>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</si>
  <si>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</si>
  <si>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</si>
  <si>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</si>
  <si>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</si>
  <si>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</si>
  <si>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</si>
  <si>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</si>
  <si>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</si>
  <si>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</si>
  <si>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</si>
  <si>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</si>
  <si>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</si>
  <si>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</si>
  <si>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</si>
  <si>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</si>
  <si>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</si>
  <si>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</si>
  <si>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</si>
  <si>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</si>
  <si>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</si>
  <si>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</si>
  <si>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</si>
  <si>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</si>
  <si>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</si>
  <si>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</si>
  <si>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</si>
  <si>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</si>
  <si>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</si>
  <si>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</si>
  <si>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</si>
  <si>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</si>
  <si>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</si>
  <si>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</si>
  <si>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</si>
  <si>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</si>
  <si>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</si>
  <si>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</si>
  <si>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</si>
  <si>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</si>
  <si>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</si>
  <si>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</si>
  <si>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</si>
  <si>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</si>
  <si>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</si>
  <si>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</si>
  <si>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</si>
  <si>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</si>
  <si>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</si>
  <si>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</si>
  <si>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</si>
  <si>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</si>
  <si>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</si>
  <si>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</si>
  <si>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</si>
  <si>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</si>
  <si>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</si>
  <si>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</si>
  <si>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</si>
  <si>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</si>
  <si>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</si>
  <si>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</si>
  <si>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</si>
  <si>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</si>
  <si>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</si>
  <si>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</si>
  <si>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</si>
  <si>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</si>
  <si>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</si>
  <si>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</si>
  <si>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</si>
  <si>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</si>
  <si>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</si>
  <si>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</si>
  <si>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</si>
  <si>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</si>
  <si>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</si>
  <si>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</si>
  <si>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</si>
  <si>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</si>
  <si>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</si>
  <si>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</si>
  <si>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</si>
  <si>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</si>
  <si>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</si>
  <si>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</si>
  <si>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</si>
  <si>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</si>
  <si>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</si>
  <si>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</si>
  <si>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</si>
  <si>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</si>
  <si>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</si>
  <si>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</si>
  <si>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</si>
  <si>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</si>
  <si>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</si>
  <si>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</si>
  <si>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</si>
  <si>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</si>
  <si>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</si>
  <si>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</si>
  <si>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</si>
  <si>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</si>
  <si>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</si>
  <si>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</si>
  <si>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</si>
  <si>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</si>
  <si>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</si>
  <si>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</si>
  <si>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</si>
  <si>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</si>
  <si>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</si>
  <si>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</si>
  <si>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</si>
  <si>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</si>
  <si>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</si>
  <si>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</si>
  <si>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</si>
  <si>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</si>
  <si>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</si>
  <si>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</si>
  <si>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</si>
  <si>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</si>
  <si>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</si>
  <si>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</si>
  <si>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</si>
  <si>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</si>
  <si>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</si>
  <si>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</si>
  <si>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</si>
  <si>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</si>
  <si>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</si>
  <si>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</si>
  <si>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</si>
  <si>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</si>
  <si>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</si>
  <si>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</si>
  <si>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</si>
  <si>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</si>
  <si>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</si>
  <si>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</si>
  <si>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</si>
  <si>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</si>
  <si>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</si>
  <si>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</si>
  <si>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</si>
  <si>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</si>
  <si>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</si>
  <si>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</si>
  <si>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</si>
  <si>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</si>
  <si>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</si>
  <si>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</si>
  <si>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</si>
  <si>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</si>
  <si>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</si>
  <si>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</si>
  <si>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</si>
  <si>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</si>
  <si>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</si>
  <si>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</si>
  <si>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</si>
  <si>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</si>
  <si>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</si>
  <si>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</si>
  <si>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</si>
  <si>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</si>
  <si>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</si>
  <si>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</si>
  <si>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</si>
  <si>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</si>
  <si>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</si>
  <si>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</si>
  <si>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</si>
  <si>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</si>
  <si>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</si>
  <si>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</si>
  <si>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</si>
  <si>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</si>
  <si>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</si>
  <si>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</si>
  <si>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</si>
  <si>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</si>
  <si>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</si>
  <si>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</si>
  <si>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</si>
  <si>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</si>
  <si>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</si>
  <si>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</si>
  <si>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</si>
  <si>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</si>
  <si>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</si>
  <si>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</si>
  <si>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</si>
  <si>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</si>
  <si>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</si>
  <si>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</si>
  <si>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</si>
  <si>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</si>
  <si>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</si>
  <si>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</si>
  <si>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</si>
  <si>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</si>
  <si>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</si>
  <si>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</si>
  <si>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</si>
  <si>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</si>
  <si>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</si>
  <si>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</si>
  <si>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</si>
  <si>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</si>
  <si>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</si>
  <si>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</si>
  <si>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</si>
  <si>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</si>
  <si>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</si>
  <si>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</si>
  <si>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</si>
  <si>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</si>
  <si>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</si>
  <si>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</si>
  <si>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</si>
  <si>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</si>
  <si>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</si>
  <si>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</si>
  <si>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</si>
  <si>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</si>
  <si>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</si>
  <si>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</si>
  <si>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</si>
  <si>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</si>
  <si>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</si>
  <si>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</si>
  <si>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</si>
  <si>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</si>
  <si>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</si>
  <si>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</si>
  <si>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</si>
  <si>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</si>
  <si>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</si>
  <si>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</si>
  <si>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</si>
  <si>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</si>
  <si>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</si>
  <si>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</si>
  <si>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</si>
  <si>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</si>
  <si>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</si>
  <si>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</si>
  <si>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</si>
  <si>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</si>
  <si>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</si>
  <si>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</si>
  <si>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</si>
  <si>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</si>
  <si>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</si>
  <si>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</si>
  <si>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</si>
  <si>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</si>
  <si>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</si>
  <si>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</si>
  <si>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</si>
  <si>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</si>
  <si>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</si>
  <si>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</si>
  <si>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</si>
  <si>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</si>
  <si>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</si>
  <si>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</si>
  <si>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</si>
  <si>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</si>
  <si>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</si>
  <si>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</si>
  <si>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</si>
  <si>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</si>
  <si>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</si>
  <si>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</si>
  <si>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</si>
  <si>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</si>
  <si>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</si>
  <si>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</si>
  <si>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</si>
  <si>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</si>
  <si>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</si>
  <si>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</si>
  <si>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</si>
  <si>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</si>
  <si>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</si>
  <si>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</si>
  <si>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</si>
  <si>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</si>
  <si>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</si>
  <si>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</si>
  <si>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</si>
  <si>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</si>
  <si>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</si>
  <si>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</si>
  <si>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</si>
  <si>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</si>
  <si>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</si>
  <si>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</si>
  <si>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</si>
  <si>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</si>
  <si>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</si>
  <si>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</si>
  <si>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</si>
  <si>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</si>
  <si>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</si>
  <si>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</si>
  <si>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</si>
  <si>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</si>
  <si>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</si>
  <si>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</si>
  <si>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</si>
  <si>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</si>
  <si>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</si>
  <si>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</si>
  <si>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</si>
  <si>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</si>
  <si>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</si>
  <si>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</si>
  <si>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</si>
  <si>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</si>
  <si>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</si>
  <si>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</si>
  <si>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</si>
  <si>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</si>
  <si>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</si>
  <si>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</si>
  <si>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</si>
  <si>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</si>
  <si>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</si>
  <si>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</si>
  <si>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</si>
  <si>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</si>
  <si>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</si>
  <si>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</si>
  <si>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</si>
  <si>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</si>
  <si>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</si>
  <si>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</si>
  <si>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</si>
  <si>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</si>
  <si>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</si>
  <si>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</si>
  <si>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</si>
  <si>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</si>
  <si>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</si>
  <si>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</si>
  <si>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</si>
  <si>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</si>
  <si>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</si>
  <si>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</si>
  <si>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</si>
  <si>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</si>
  <si>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</si>
  <si>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</si>
  <si>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</si>
  <si>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</si>
  <si>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</si>
  <si>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</si>
  <si>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</si>
  <si>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</si>
  <si>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</si>
  <si>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</si>
  <si>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</si>
  <si>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</si>
  <si>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</si>
  <si>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</si>
  <si>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</si>
  <si>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</si>
  <si>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</si>
  <si>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</si>
  <si>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</si>
  <si>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</si>
  <si>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</si>
  <si>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</si>
  <si>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</si>
  <si>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</si>
  <si>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</si>
  <si>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</si>
  <si>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</si>
  <si>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</si>
  <si>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</si>
  <si>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</si>
  <si>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</si>
  <si>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</si>
  <si>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</si>
  <si>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</si>
  <si>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</si>
  <si>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</si>
  <si>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</si>
  <si>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</si>
  <si>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</si>
  <si>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</si>
  <si>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</si>
  <si>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</si>
  <si>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</si>
  <si>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</si>
  <si>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</si>
  <si>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</si>
  <si>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</si>
  <si>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</si>
  <si>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</si>
  <si>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</si>
  <si>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</si>
  <si>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</si>
  <si>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</si>
  <si>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</si>
  <si>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</si>
  <si>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</si>
  <si>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</si>
  <si>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</si>
  <si>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</si>
  <si>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</si>
  <si>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</si>
  <si>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</si>
  <si>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</si>
  <si>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</si>
  <si>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</si>
  <si>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</si>
  <si>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</si>
  <si>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</si>
  <si>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</si>
  <si>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</si>
  <si>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</si>
  <si>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</si>
  <si>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</si>
  <si>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</si>
  <si>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</si>
  <si>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</si>
  <si>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</si>
  <si>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</si>
  <si>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</si>
  <si>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</si>
  <si>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</si>
  <si>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</si>
  <si>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</si>
  <si>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</si>
  <si>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</si>
  <si>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</si>
  <si>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</si>
  <si>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</si>
  <si>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</si>
  <si>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</si>
  <si>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</si>
  <si>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</si>
  <si>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</si>
  <si>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</si>
  <si>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</si>
  <si>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</si>
  <si>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</si>
  <si>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</si>
  <si>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</si>
  <si>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</si>
  <si>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</si>
  <si>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</si>
  <si>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</si>
  <si>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</si>
  <si>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</si>
  <si>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</si>
  <si>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</si>
  <si>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</si>
  <si>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</si>
  <si>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</si>
  <si>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</si>
  <si>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</si>
  <si>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</si>
  <si>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</si>
  <si>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</si>
  <si>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</si>
  <si>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</si>
  <si>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</si>
  <si>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</si>
  <si>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</si>
  <si>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</si>
  <si>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</si>
  <si>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</si>
  <si>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</si>
  <si>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</si>
  <si>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</si>
  <si>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</si>
  <si>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</si>
  <si>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</si>
  <si>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</si>
  <si>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</si>
  <si>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</si>
  <si>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</si>
  <si>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</si>
  <si>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</si>
  <si>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</si>
  <si>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</si>
  <si>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</si>
  <si>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</si>
  <si>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</si>
  <si>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</si>
  <si>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</si>
  <si>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</si>
  <si>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</si>
  <si>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</si>
  <si>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</si>
  <si>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</si>
  <si>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</si>
  <si>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</si>
  <si>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</si>
  <si>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</si>
  <si>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</si>
  <si>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</si>
  <si>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</si>
  <si>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</si>
  <si>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</si>
  <si>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</si>
  <si>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</si>
  <si>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</si>
  <si>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</si>
  <si>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</si>
  <si>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</si>
  <si>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</si>
  <si>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</si>
  <si>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</si>
  <si>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</si>
  <si>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</si>
  <si>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</si>
  <si>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</si>
  <si>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</si>
  <si>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</si>
  <si>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</si>
  <si>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</si>
  <si>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</si>
  <si>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</si>
  <si>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</si>
  <si>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</si>
  <si>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</si>
  <si>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</si>
  <si>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</si>
  <si>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</si>
  <si>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</si>
  <si>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</si>
  <si>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</si>
  <si>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</si>
  <si>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</si>
  <si>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</si>
  <si>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</si>
  <si>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</si>
  <si>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</si>
  <si>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</si>
  <si>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</si>
  <si>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</si>
  <si>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</si>
  <si>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</si>
  <si>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</si>
  <si>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</si>
  <si>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</si>
  <si>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</si>
  <si>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</si>
  <si>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</si>
  <si>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</si>
  <si>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</si>
  <si>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</si>
  <si>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</si>
  <si>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</si>
  <si>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</si>
  <si>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</si>
  <si>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</si>
  <si>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</si>
  <si>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</si>
  <si>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</si>
  <si>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</si>
  <si>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</si>
  <si>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</si>
  <si>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</si>
  <si>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</si>
  <si>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</si>
  <si>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</si>
  <si>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</si>
  <si>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</si>
  <si>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</si>
  <si>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</si>
  <si>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</si>
  <si>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</si>
  <si>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</si>
  <si>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</si>
  <si>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</si>
  <si>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</si>
  <si>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</si>
  <si>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</si>
  <si>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</si>
  <si>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</si>
  <si>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</si>
  <si>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</si>
  <si>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</si>
  <si>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</si>
  <si>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</si>
  <si>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</si>
  <si>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</si>
  <si>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</si>
  <si>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</si>
  <si>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</si>
  <si>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</si>
  <si>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</si>
  <si>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</si>
  <si>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</si>
  <si>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</si>
  <si>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</si>
  <si>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</si>
  <si>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</si>
  <si>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</si>
  <si>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</si>
  <si>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</si>
  <si>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</si>
  <si>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</si>
  <si>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</si>
  <si>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</si>
  <si>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</si>
  <si>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</si>
  <si>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</si>
  <si>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</si>
  <si>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</si>
  <si>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</si>
  <si>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</si>
  <si>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</si>
  <si>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</si>
  <si>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</si>
  <si>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</si>
  <si>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</si>
  <si>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</si>
  <si>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</si>
  <si>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</si>
  <si>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</si>
  <si>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</si>
  <si>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</si>
  <si>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</si>
  <si>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</si>
  <si>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</si>
  <si>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</si>
  <si>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</si>
  <si>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</si>
  <si>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</si>
  <si>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</si>
  <si>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</si>
  <si>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</si>
  <si>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</si>
  <si>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</si>
  <si>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</si>
  <si>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</si>
  <si>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</si>
  <si>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</si>
  <si>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</si>
  <si>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</si>
  <si>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</si>
  <si>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</si>
  <si>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</si>
  <si>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</si>
  <si>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</si>
  <si>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</si>
  <si>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</si>
  <si>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</si>
  <si>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</si>
  <si>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</si>
  <si>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</si>
  <si>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</si>
  <si>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</si>
  <si>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</si>
  <si>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</si>
  <si>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</si>
  <si>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</si>
  <si>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</si>
  <si>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</si>
  <si>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</si>
  <si>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</si>
  <si>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</si>
  <si>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</si>
  <si>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</si>
  <si>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</si>
  <si>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</si>
  <si>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</si>
  <si>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</si>
  <si>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</si>
  <si>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</si>
  <si>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</si>
  <si>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</si>
  <si>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</si>
  <si>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</si>
  <si>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</si>
  <si>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</si>
  <si>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</si>
  <si>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</si>
  <si>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</si>
  <si>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</si>
  <si>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</si>
  <si>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</si>
  <si>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</si>
  <si>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</si>
  <si>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</si>
  <si>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</si>
  <si>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</si>
  <si>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</si>
  <si>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</si>
  <si>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</si>
  <si>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</si>
  <si>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</si>
  <si>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</si>
  <si>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</si>
  <si>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</si>
  <si>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</si>
  <si>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</si>
  <si>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</si>
  <si>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</si>
  <si>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</si>
  <si>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</si>
  <si>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</si>
  <si>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</si>
  <si>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</si>
  <si>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</si>
  <si>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</si>
  <si>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</si>
  <si>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</si>
  <si>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</si>
  <si>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</si>
  <si>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</si>
  <si>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</si>
  <si>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</si>
  <si>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</si>
  <si>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</si>
  <si>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</si>
  <si>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</si>
  <si>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</si>
  <si>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</si>
  <si>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</si>
  <si>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</si>
  <si>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</si>
  <si>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</si>
  <si>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</si>
  <si>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</si>
  <si>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</si>
  <si>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</si>
  <si>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</si>
  <si>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</si>
  <si>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</si>
  <si>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</si>
  <si>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</si>
  <si>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</si>
  <si>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</si>
  <si>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</si>
  <si>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</si>
  <si>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</si>
  <si>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</si>
  <si>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</si>
  <si>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</si>
  <si>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</si>
  <si>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</si>
  <si>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</si>
  <si>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</si>
  <si>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</si>
  <si>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</si>
  <si>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</si>
  <si>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</si>
  <si>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</si>
  <si>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</si>
  <si>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</si>
  <si>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</si>
  <si>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</si>
  <si>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</si>
  <si>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</si>
  <si>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</si>
  <si>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</si>
  <si>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</si>
  <si>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</si>
  <si>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</si>
  <si>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</si>
  <si>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</si>
  <si>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</si>
  <si>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</si>
  <si>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</si>
  <si>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</si>
  <si>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</si>
  <si>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</si>
  <si>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</si>
  <si>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</si>
  <si>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</si>
  <si>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</si>
  <si>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</si>
  <si>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</si>
  <si>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</si>
  <si>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</si>
  <si>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</si>
  <si>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</si>
  <si>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</si>
  <si>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</si>
  <si>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</si>
  <si>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</si>
  <si>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</si>
  <si>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</si>
  <si>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</si>
  <si>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</si>
  <si>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</si>
  <si>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</si>
  <si>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</si>
  <si>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</si>
  <si>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</si>
  <si>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</si>
  <si>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</si>
  <si>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</si>
  <si>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</si>
  <si>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</si>
  <si>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</si>
  <si>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</si>
  <si>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</si>
  <si>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</si>
  <si>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</si>
  <si>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</si>
  <si>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</si>
  <si>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</si>
  <si>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</si>
  <si>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</si>
  <si>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</si>
  <si>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</si>
  <si>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</si>
  <si>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</si>
  <si>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</si>
  <si>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</si>
  <si>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</si>
  <si>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</si>
  <si>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</si>
  <si>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</si>
  <si>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</si>
  <si>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</si>
  <si>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</si>
  <si>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</si>
  <si>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</si>
  <si>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</si>
  <si>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</si>
  <si>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</si>
  <si>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</si>
  <si>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</si>
  <si>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</si>
  <si>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</si>
  <si>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</si>
  <si>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</si>
  <si>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</si>
  <si>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</si>
  <si>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</si>
  <si>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</si>
  <si>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</si>
  <si>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</si>
  <si>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</si>
  <si>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</si>
  <si>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</si>
  <si>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</si>
  <si>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</si>
  <si>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</si>
  <si>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</si>
  <si>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</si>
  <si>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</si>
  <si>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</si>
  <si>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</si>
  <si>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</si>
  <si>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</si>
  <si>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</si>
  <si>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</si>
  <si>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</si>
  <si>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</si>
  <si>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</si>
  <si>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</si>
  <si>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</si>
  <si>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</si>
  <si>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</si>
  <si>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</si>
  <si>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</si>
  <si>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</si>
  <si>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</si>
  <si>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</si>
  <si>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</si>
  <si>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</si>
  <si>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</si>
  <si>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</si>
  <si>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</si>
  <si>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</si>
  <si>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</si>
  <si>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</si>
  <si>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</si>
  <si>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</si>
  <si>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</si>
  <si>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</si>
  <si>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</si>
  <si>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</si>
  <si>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</si>
  <si>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</si>
  <si>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</si>
  <si>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</si>
  <si>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</si>
  <si>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</si>
  <si>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</si>
  <si>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</si>
  <si>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</si>
  <si>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</si>
  <si>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</si>
  <si>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</si>
  <si>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</si>
  <si>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</si>
  <si>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</si>
  <si>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</si>
  <si>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</si>
  <si>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</si>
  <si>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</si>
  <si>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</si>
  <si>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</si>
  <si>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</si>
  <si>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</si>
  <si>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</si>
  <si>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</si>
  <si>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</si>
  <si>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</si>
  <si>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</si>
  <si>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</si>
  <si>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</si>
  <si>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</si>
  <si>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</si>
  <si>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</si>
  <si>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</si>
  <si>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</si>
  <si>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</si>
  <si>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</si>
  <si>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</si>
  <si>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</si>
  <si>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</si>
  <si>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</si>
  <si>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</si>
  <si>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</si>
  <si>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</si>
  <si>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</si>
  <si>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</si>
  <si>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</si>
  <si>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</si>
  <si>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</si>
  <si>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</si>
  <si>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</si>
  <si>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</si>
  <si>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</si>
  <si>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</si>
  <si>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</si>
  <si>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</si>
  <si>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</si>
  <si>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</si>
  <si>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</si>
  <si>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</si>
  <si>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</si>
  <si>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</si>
  <si>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</si>
  <si>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</si>
  <si>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</si>
  <si>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</si>
  <si>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</si>
  <si>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</si>
  <si>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</si>
  <si>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</si>
  <si>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</si>
  <si>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</si>
  <si>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</si>
  <si>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</si>
  <si>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</si>
  <si>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</si>
  <si>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</si>
  <si>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</si>
  <si>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</si>
  <si>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</si>
  <si>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</si>
  <si>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</si>
  <si>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</si>
  <si>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</si>
  <si>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</si>
  <si>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</si>
  <si>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</si>
  <si>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</si>
  <si>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</si>
  <si>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</si>
  <si>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</si>
  <si>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</si>
  <si>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</si>
  <si>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</si>
  <si>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</si>
  <si>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</si>
  <si>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</si>
  <si>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</si>
  <si>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</si>
  <si>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</si>
  <si>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</si>
  <si>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</si>
  <si>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</si>
  <si>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</si>
  <si>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</si>
  <si>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</si>
  <si>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</si>
  <si>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</si>
  <si>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</si>
  <si>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</si>
  <si>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</si>
  <si>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</si>
  <si>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</si>
  <si>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</si>
  <si>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</si>
  <si>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</si>
  <si>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</si>
  <si>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</si>
  <si>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</si>
  <si>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</si>
  <si>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</si>
  <si>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</si>
  <si>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</si>
  <si>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</si>
  <si>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</si>
  <si>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</si>
  <si>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</si>
  <si>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</si>
  <si>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</si>
  <si>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</si>
  <si>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</si>
  <si>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</si>
  <si>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</si>
  <si>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</si>
  <si>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</si>
  <si>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</si>
  <si>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</si>
  <si>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</si>
  <si>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</si>
  <si>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</si>
  <si>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</si>
  <si>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</si>
  <si>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</si>
  <si>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</si>
  <si>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</si>
  <si>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</si>
  <si>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</si>
  <si>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</si>
  <si>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</si>
  <si>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</si>
  <si>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</si>
  <si>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</si>
  <si>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</si>
  <si>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</si>
  <si>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</si>
  <si>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</si>
  <si>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</si>
  <si>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</si>
  <si>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</si>
  <si>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</si>
  <si>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</si>
  <si>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</si>
  <si>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</si>
  <si>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</si>
  <si>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</si>
  <si>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</si>
  <si>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</si>
  <si>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</si>
  <si>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</si>
  <si>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</si>
  <si>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</si>
  <si>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</si>
  <si>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</si>
  <si>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</si>
  <si>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</si>
  <si>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</si>
  <si>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</si>
  <si>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</si>
  <si>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</si>
  <si>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</si>
  <si>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</si>
  <si>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</si>
  <si>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</si>
  <si>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</si>
  <si>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</si>
  <si>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</si>
  <si>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</si>
  <si>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</si>
  <si>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</si>
  <si>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</si>
  <si>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</si>
  <si>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</si>
  <si>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</si>
  <si>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</si>
  <si>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</si>
  <si>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</si>
  <si>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</si>
  <si>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</si>
  <si>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</si>
  <si>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</si>
  <si>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</si>
  <si>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</si>
  <si>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</si>
  <si>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</si>
  <si>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</si>
  <si>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</si>
  <si>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</si>
  <si>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</si>
  <si>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</si>
  <si>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</si>
  <si>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</si>
  <si>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</si>
  <si>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</si>
  <si>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</si>
  <si>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</si>
  <si>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</si>
  <si>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</si>
  <si>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</si>
  <si>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</si>
  <si>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</si>
  <si>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</si>
  <si>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</si>
  <si>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</si>
  <si>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</si>
  <si>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</si>
  <si>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</si>
  <si>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</si>
  <si>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</si>
  <si>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</si>
  <si>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</si>
  <si>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</si>
  <si>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</si>
  <si>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</si>
  <si>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</si>
  <si>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</si>
  <si>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</si>
  <si>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</si>
  <si>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</si>
  <si>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</si>
  <si>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</si>
  <si>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</si>
  <si>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</si>
  <si>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</si>
  <si>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</si>
  <si>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</si>
  <si>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</si>
  <si>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</si>
  <si>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</si>
  <si>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</si>
  <si>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</si>
  <si>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</si>
  <si>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</si>
  <si>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</si>
  <si>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</si>
  <si>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</si>
  <si>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</si>
  <si>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</si>
  <si>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</si>
  <si>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</si>
  <si>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</si>
  <si>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</si>
  <si>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</si>
  <si>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</si>
  <si>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</si>
  <si>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</si>
  <si>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</si>
  <si>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</si>
  <si>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</si>
  <si>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</si>
  <si>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</si>
  <si>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</si>
  <si>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</si>
  <si>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</si>
  <si>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</si>
  <si>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</si>
  <si>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</si>
  <si>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</si>
  <si>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</si>
  <si>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</si>
  <si>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</si>
  <si>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</si>
  <si>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</si>
  <si>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</si>
  <si>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</si>
  <si>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</si>
  <si>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</si>
  <si>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</si>
  <si>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</si>
  <si>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</si>
  <si>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</si>
  <si>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</si>
  <si>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</si>
  <si>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</si>
  <si>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</si>
  <si>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</si>
  <si>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</si>
  <si>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</si>
  <si>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</si>
  <si>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</si>
  <si>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</si>
  <si>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</si>
  <si>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</si>
  <si>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</si>
  <si>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</si>
  <si>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</si>
  <si>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</si>
  <si>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</si>
  <si>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</si>
  <si>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</si>
  <si>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</si>
  <si>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</si>
  <si>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</si>
  <si>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</si>
  <si>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</si>
  <si>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</si>
  <si>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</si>
  <si>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</si>
  <si>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</si>
  <si>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</si>
  <si>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</si>
  <si>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</si>
  <si>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</si>
  <si>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</si>
  <si>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</si>
  <si>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</si>
  <si>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</si>
  <si>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</si>
  <si>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</si>
  <si>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</si>
  <si>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</si>
  <si>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</si>
  <si>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</si>
  <si>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</si>
  <si>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</si>
  <si>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</si>
  <si>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</si>
  <si>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</si>
  <si>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</si>
  <si>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</si>
  <si>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</si>
  <si>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</si>
  <si>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</si>
  <si>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</si>
  <si>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</si>
  <si>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</si>
  <si>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</si>
  <si>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</si>
  <si>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</si>
  <si>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</si>
  <si>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</si>
  <si>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</si>
  <si>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</si>
  <si>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</si>
  <si>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</si>
  <si>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</si>
  <si>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</si>
  <si>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</si>
  <si>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</si>
  <si>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</si>
  <si>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</si>
  <si>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</si>
  <si>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</si>
  <si>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</si>
  <si>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</si>
  <si>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</si>
  <si>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</si>
  <si>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</si>
  <si>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</si>
  <si>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</si>
  <si>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</si>
  <si>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</si>
  <si>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</si>
  <si>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</si>
  <si>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</si>
  <si>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</si>
  <si>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</si>
  <si>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</si>
  <si>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</si>
  <si>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</si>
  <si>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</si>
  <si>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</si>
  <si>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</si>
  <si>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</si>
  <si>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</si>
  <si>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</si>
  <si>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</si>
  <si>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</si>
  <si>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</si>
  <si>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</si>
  <si>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</si>
  <si>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</si>
  <si>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</si>
  <si>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</si>
  <si>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</si>
  <si>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</si>
  <si>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</si>
  <si>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</si>
  <si>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</si>
  <si>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</si>
  <si>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</si>
  <si>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</si>
  <si>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</si>
  <si>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</si>
  <si>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</si>
  <si>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</si>
  <si>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</si>
  <si>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</si>
  <si>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</si>
  <si>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</si>
  <si>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</si>
  <si>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</si>
  <si>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</si>
  <si>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</si>
  <si>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</si>
  <si>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</si>
  <si>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</si>
  <si>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</si>
  <si>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</si>
  <si>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</si>
  <si>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</si>
  <si>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</si>
  <si>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</si>
  <si>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</si>
  <si>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</si>
  <si>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</si>
  <si>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</si>
  <si>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</si>
  <si>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</si>
  <si>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</si>
  <si>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</si>
  <si>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</si>
  <si>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</si>
  <si>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</si>
  <si>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</si>
  <si>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</si>
  <si>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</si>
  <si>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</si>
  <si>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</si>
  <si>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</si>
  <si>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</si>
  <si>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</si>
  <si>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</si>
  <si>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</si>
  <si>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</si>
  <si>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</si>
  <si>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</si>
  <si>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</si>
  <si>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</si>
  <si>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</si>
  <si>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</si>
  <si>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</si>
  <si>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</si>
  <si>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</si>
  <si>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</si>
  <si>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</si>
  <si>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</si>
  <si>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</si>
  <si>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</si>
  <si>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</si>
  <si>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</si>
  <si>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</si>
  <si>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</si>
  <si>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</si>
  <si>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</si>
  <si>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</si>
  <si>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</si>
  <si>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</si>
  <si>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</si>
  <si>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</si>
  <si>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</si>
  <si>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</si>
  <si>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</si>
  <si>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</si>
  <si>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</si>
  <si>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</si>
  <si>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</si>
  <si>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</si>
  <si>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</si>
  <si>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</si>
  <si>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</si>
  <si>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</si>
  <si>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</si>
  <si>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</si>
  <si>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</si>
  <si>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</si>
  <si>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</si>
  <si>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</si>
  <si>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</si>
  <si>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</si>
  <si>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</si>
  <si>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</si>
  <si>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</si>
  <si>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</si>
  <si>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</si>
  <si>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</si>
  <si>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</si>
  <si>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</si>
  <si>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</si>
  <si>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</si>
  <si>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</si>
  <si>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</si>
  <si>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</si>
  <si>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</si>
  <si>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</si>
  <si>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</si>
  <si>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</si>
  <si>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</si>
  <si>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</si>
  <si>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</si>
  <si>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</si>
  <si>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</si>
  <si>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</si>
  <si>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</si>
  <si>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</si>
  <si>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</si>
  <si>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</si>
  <si>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</si>
  <si>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</si>
  <si>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</si>
  <si>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</si>
  <si>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</si>
  <si>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</si>
  <si>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</si>
  <si>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</si>
  <si>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</si>
  <si>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</si>
  <si>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</si>
  <si>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</si>
  <si>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</si>
  <si>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</si>
  <si>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</si>
  <si>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</si>
  <si>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</si>
  <si>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</si>
  <si>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</si>
  <si>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</si>
  <si>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</si>
  <si>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</si>
  <si>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</si>
  <si>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</si>
  <si>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</si>
  <si>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</si>
  <si>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</si>
  <si>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</si>
  <si>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</si>
  <si>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</si>
  <si>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</si>
  <si>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</si>
  <si>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</si>
  <si>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</si>
  <si>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</si>
  <si>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</si>
  <si>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</si>
  <si>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</si>
  <si>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</si>
  <si>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</si>
  <si>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</si>
  <si>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</si>
  <si>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</si>
  <si>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</si>
  <si>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</si>
  <si>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</si>
  <si>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</si>
  <si>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</si>
  <si>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</si>
  <si>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</si>
  <si>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</si>
  <si>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</si>
  <si>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</si>
  <si>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</si>
  <si>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</si>
  <si>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</si>
  <si>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</si>
  <si>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</si>
  <si>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</si>
  <si>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</si>
  <si>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</si>
  <si>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</si>
  <si>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</si>
  <si>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</si>
  <si>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</si>
  <si>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</si>
  <si>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</si>
  <si>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</si>
  <si>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</si>
  <si>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</si>
  <si>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</si>
  <si>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</si>
  <si>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</si>
  <si>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</si>
  <si>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</si>
  <si>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</si>
  <si>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</si>
  <si>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</si>
  <si>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</si>
  <si>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</si>
  <si>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</si>
  <si>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</si>
  <si>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</si>
  <si>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</si>
  <si>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</si>
  <si>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</si>
  <si>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</si>
  <si>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</si>
  <si>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</si>
  <si>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</si>
  <si>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</si>
  <si>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</si>
  <si>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</si>
  <si>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</si>
  <si>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</si>
  <si>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</si>
  <si>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</si>
  <si>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</si>
  <si>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</si>
  <si>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</si>
  <si>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</si>
  <si>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</si>
  <si>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</si>
  <si>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</si>
  <si>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</si>
  <si>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</si>
  <si>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</si>
  <si>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</si>
  <si>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</si>
  <si>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</si>
  <si>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</si>
  <si>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</si>
  <si>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</si>
  <si>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</si>
  <si>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</si>
  <si>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</si>
  <si>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</si>
  <si>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</si>
  <si>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</si>
  <si>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</si>
  <si>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</si>
  <si>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</si>
  <si>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</si>
  <si>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</si>
  <si>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</si>
  <si>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</si>
  <si>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</si>
  <si>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</si>
  <si>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</si>
  <si>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</si>
  <si>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</si>
  <si>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</si>
  <si>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</si>
  <si>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</si>
  <si>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</si>
  <si>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</si>
  <si>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</si>
  <si>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</si>
  <si>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</si>
  <si>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</si>
  <si>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</si>
  <si>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</si>
  <si>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</si>
  <si>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</si>
  <si>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</si>
  <si>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</si>
  <si>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</si>
  <si>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</si>
  <si>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</si>
  <si>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</si>
  <si>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</si>
  <si>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</si>
  <si>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</si>
  <si>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</si>
  <si>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</si>
  <si>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</si>
  <si>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</si>
  <si>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</si>
  <si>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</si>
  <si>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</si>
  <si>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</si>
  <si>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</si>
  <si>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</si>
  <si>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</si>
  <si>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</si>
  <si>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</si>
  <si>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</si>
  <si>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</si>
  <si>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</si>
  <si>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</si>
  <si>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</si>
  <si>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</si>
  <si>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</si>
  <si>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</si>
  <si>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</si>
  <si>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</si>
  <si>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</si>
  <si>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</si>
  <si>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</si>
  <si>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</si>
  <si>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</si>
  <si>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</si>
  <si>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</si>
  <si>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</si>
  <si>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</si>
  <si>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</si>
  <si>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</si>
  <si>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</si>
  <si>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</si>
  <si>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</si>
  <si>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</si>
  <si>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</si>
  <si>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</si>
  <si>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</si>
  <si>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</si>
  <si>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</si>
  <si>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</si>
  <si>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</si>
  <si>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</si>
  <si>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</si>
  <si>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</si>
  <si>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</si>
  <si>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</si>
  <si>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</si>
  <si>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</si>
  <si>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</si>
  <si>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</si>
  <si>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</si>
  <si>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</si>
  <si>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</si>
  <si>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</si>
  <si>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</si>
  <si>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</si>
  <si>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</si>
  <si>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</si>
  <si>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</si>
  <si>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</si>
  <si>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</si>
  <si>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</si>
  <si>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</si>
  <si>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</si>
  <si>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</si>
  <si>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</si>
  <si>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</si>
  <si>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</si>
  <si>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</si>
  <si>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</si>
  <si>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</si>
  <si>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</si>
  <si>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</si>
  <si>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</si>
  <si>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</si>
  <si>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</si>
  <si>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</si>
  <si>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</si>
  <si>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</si>
  <si>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</si>
  <si>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</si>
  <si>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</si>
  <si>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</si>
  <si>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</si>
  <si>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</si>
  <si>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</si>
  <si>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</si>
  <si>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</si>
  <si>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</si>
  <si>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</si>
  <si>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</si>
  <si>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</si>
  <si>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</si>
  <si>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</si>
  <si>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</si>
  <si>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</si>
  <si>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</si>
  <si>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</si>
  <si>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</si>
  <si>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</si>
  <si>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</si>
  <si>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</si>
  <si>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</si>
  <si>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</si>
  <si>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</si>
  <si>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</si>
  <si>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</si>
  <si>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</si>
  <si>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</si>
  <si>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</si>
  <si>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</si>
  <si>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</si>
  <si>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</si>
  <si>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</si>
  <si>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</si>
  <si>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</si>
  <si>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</si>
  <si>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</si>
  <si>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</si>
  <si>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</si>
  <si>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</si>
  <si>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</si>
  <si>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</si>
  <si>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</si>
  <si>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</si>
  <si>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</si>
  <si>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</si>
  <si>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</si>
  <si>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</si>
  <si>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</si>
  <si>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</si>
  <si>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</si>
  <si>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</si>
  <si>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</si>
  <si>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</si>
  <si>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</si>
  <si>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</si>
  <si>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</si>
  <si>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</si>
  <si>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</si>
  <si>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</si>
  <si>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</si>
  <si>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</si>
  <si>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</si>
  <si>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</si>
  <si>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</si>
  <si>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</si>
  <si>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</si>
  <si>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</si>
  <si>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</si>
  <si>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</si>
  <si>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</si>
  <si>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</si>
  <si>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</si>
  <si>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</si>
  <si>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</si>
  <si>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</si>
  <si>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</si>
  <si>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</si>
  <si>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</si>
  <si>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</si>
  <si>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</si>
  <si>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</si>
  <si>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</si>
  <si>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</si>
  <si>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</si>
  <si>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</si>
  <si>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</si>
  <si>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</si>
  <si>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</si>
  <si>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</si>
  <si>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</si>
  <si>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</si>
  <si>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</si>
  <si>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</si>
  <si>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</si>
  <si>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</si>
  <si>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</si>
  <si>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</si>
  <si>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</si>
  <si>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</si>
  <si>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</si>
  <si>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</si>
  <si>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</si>
  <si>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</si>
  <si>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</si>
  <si>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</si>
  <si>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</si>
  <si>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</si>
  <si>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</si>
  <si>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</si>
  <si>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</si>
  <si>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</si>
  <si>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</si>
  <si>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</si>
  <si>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</si>
  <si>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</si>
  <si>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</si>
  <si>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</si>
  <si>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</si>
  <si>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</si>
  <si>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</si>
  <si>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</si>
  <si>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</si>
  <si>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</si>
  <si>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</si>
  <si>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</si>
  <si>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</si>
  <si>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</si>
  <si>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</si>
  <si>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</si>
  <si>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</si>
  <si>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</si>
  <si>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</si>
  <si>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</si>
  <si>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</si>
  <si>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</si>
  <si>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</si>
  <si>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</si>
  <si>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</si>
  <si>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</si>
  <si>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</si>
  <si>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</si>
  <si>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</si>
  <si>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</si>
  <si>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</si>
  <si>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</si>
  <si>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</si>
  <si>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</si>
  <si>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</si>
  <si>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</si>
  <si>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</si>
  <si>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</si>
  <si>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</si>
  <si>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</si>
  <si>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</si>
  <si>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</si>
  <si>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</si>
  <si>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</si>
  <si>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</si>
  <si>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</si>
  <si>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</si>
  <si>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</si>
  <si>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</si>
  <si>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</si>
  <si>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</si>
  <si>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</si>
  <si>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</si>
  <si>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</si>
  <si>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</si>
  <si>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</si>
  <si>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</si>
  <si>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</si>
  <si>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</si>
  <si>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</si>
  <si>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</si>
  <si>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</si>
  <si>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</si>
  <si>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</si>
  <si>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</si>
  <si>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</si>
  <si>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</si>
  <si>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</si>
  <si>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</si>
  <si>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</si>
  <si>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</si>
  <si>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</si>
  <si>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</si>
  <si>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</si>
  <si>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</si>
  <si>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</si>
  <si>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</si>
  <si>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</si>
  <si>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</si>
  <si>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</si>
  <si>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</si>
  <si>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</si>
  <si>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</si>
  <si>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</si>
  <si>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</si>
  <si>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</si>
  <si>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</si>
  <si>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</si>
  <si>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</si>
  <si>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</si>
  <si>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</si>
  <si>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</si>
  <si>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</si>
  <si>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</si>
  <si>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</si>
  <si>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</si>
  <si>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</si>
  <si>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</si>
  <si>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</si>
  <si>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</si>
  <si>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</si>
  <si>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</si>
  <si>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</si>
  <si>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</si>
  <si>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</si>
  <si>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</si>
  <si>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</si>
  <si>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</si>
  <si>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</si>
  <si>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</si>
  <si>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</si>
  <si>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</si>
  <si>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</si>
  <si>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</si>
  <si>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</si>
  <si>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</si>
  <si>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</si>
  <si>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</si>
  <si>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</si>
  <si>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</si>
  <si>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</si>
  <si>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</si>
  <si>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</si>
  <si>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</si>
  <si>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</si>
  <si>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</si>
  <si>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</si>
  <si>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</si>
  <si>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</si>
  <si>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</si>
  <si>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</si>
  <si>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</si>
  <si>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</si>
  <si>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</si>
  <si>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</si>
  <si>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</si>
  <si>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</si>
  <si>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</si>
  <si>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</si>
  <si>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</si>
  <si>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</si>
  <si>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</si>
  <si>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</si>
  <si>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</si>
  <si>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</si>
  <si>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</si>
  <si>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</si>
  <si>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</si>
  <si>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</si>
  <si>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</si>
  <si>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</si>
  <si>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</si>
  <si>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</si>
  <si>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</si>
  <si>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</si>
  <si>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</si>
  <si>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</si>
  <si>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</si>
  <si>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</si>
  <si>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</si>
  <si>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</si>
  <si>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</si>
  <si>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</si>
  <si>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</si>
  <si>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</si>
  <si>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</si>
  <si>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</si>
  <si>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</si>
  <si>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</si>
  <si>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</si>
  <si>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</si>
  <si>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</si>
  <si>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</si>
  <si>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</si>
  <si>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</si>
  <si>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</si>
  <si>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</si>
  <si>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</si>
  <si>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</si>
  <si>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</si>
  <si>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</si>
  <si>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</si>
  <si>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</si>
  <si>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</si>
  <si>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</si>
  <si>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</si>
  <si>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</si>
  <si>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</si>
  <si>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</si>
  <si>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</si>
  <si>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</si>
  <si>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</si>
  <si>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</si>
  <si>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</si>
  <si>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</si>
  <si>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</si>
  <si>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</si>
  <si>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</si>
  <si>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</si>
  <si>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</si>
  <si>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</si>
  <si>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</si>
  <si>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</si>
  <si>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</si>
  <si>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</si>
  <si>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</si>
  <si>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</si>
  <si>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</si>
  <si>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</si>
  <si>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</si>
  <si>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</si>
  <si>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</si>
  <si>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</si>
  <si>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</si>
  <si>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</si>
  <si>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</si>
  <si>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</si>
  <si>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</si>
  <si>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</si>
  <si>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</si>
  <si>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</si>
  <si>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</si>
  <si>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</si>
  <si>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</si>
  <si>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</si>
  <si>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</si>
  <si>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</si>
  <si>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</si>
  <si>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</si>
  <si>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</si>
  <si>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</si>
  <si>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</si>
  <si>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</si>
  <si>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</si>
  <si>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</si>
  <si>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</si>
  <si>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</si>
  <si>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</si>
  <si>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</si>
  <si>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</si>
  <si>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</si>
  <si>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</si>
  <si>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</si>
  <si>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</si>
  <si>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</si>
  <si>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</si>
  <si>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</si>
  <si>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</si>
  <si>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</si>
  <si>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</si>
  <si>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</si>
  <si>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</si>
  <si>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</si>
  <si>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</si>
  <si>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</si>
  <si>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</si>
  <si>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</si>
  <si>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</si>
  <si>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</si>
  <si>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</si>
  <si>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</si>
  <si>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</si>
  <si>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</si>
  <si>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</si>
  <si>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</si>
  <si>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</si>
  <si>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</si>
  <si>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</si>
  <si>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</si>
  <si>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</si>
  <si>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</si>
  <si>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</si>
  <si>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</si>
  <si>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</si>
  <si>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</si>
  <si>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</si>
  <si>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</si>
  <si>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</si>
  <si>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</si>
  <si>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</si>
  <si>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</si>
  <si>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</si>
  <si>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</si>
  <si>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</si>
  <si>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</si>
  <si>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</si>
  <si>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</si>
  <si>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</si>
  <si>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</si>
  <si>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</si>
  <si>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</si>
  <si>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</si>
  <si>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</si>
  <si>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</si>
  <si>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</si>
  <si>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</si>
  <si>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</si>
  <si>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</si>
  <si>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</si>
  <si>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</si>
  <si>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</si>
  <si>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</si>
  <si>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</si>
  <si>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</si>
  <si>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</si>
  <si>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</si>
  <si>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</si>
  <si>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</si>
  <si>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</si>
  <si>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</si>
  <si>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</si>
  <si>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</si>
  <si>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</si>
  <si>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</si>
  <si>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</si>
  <si>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</si>
  <si>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</si>
  <si>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</si>
  <si>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</si>
  <si>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</si>
  <si>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</si>
  <si>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</si>
  <si>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</si>
  <si>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</si>
  <si>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</si>
  <si>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</si>
  <si>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</si>
  <si>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</si>
  <si>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</si>
  <si>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</si>
  <si>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</si>
  <si>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</si>
  <si>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</si>
  <si>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</si>
  <si>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</si>
  <si>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</si>
  <si>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</si>
  <si>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</si>
  <si>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</si>
  <si>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</si>
  <si>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</si>
  <si>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</si>
  <si>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</si>
  <si>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</si>
  <si>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</si>
  <si>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</si>
  <si>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</si>
  <si>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</si>
  <si>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</si>
  <si>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</si>
  <si>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</si>
  <si>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</si>
  <si>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</si>
  <si>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</si>
  <si>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</si>
  <si>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</si>
  <si>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</si>
  <si>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</si>
  <si>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</si>
  <si>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</si>
  <si>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</si>
  <si>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</si>
  <si>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</si>
  <si>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</si>
  <si>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</si>
  <si>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</si>
  <si>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</si>
  <si>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</si>
  <si>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</si>
  <si>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</si>
  <si>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</si>
  <si>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</si>
  <si>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</si>
  <si>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</si>
  <si>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</si>
  <si>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</si>
  <si>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</si>
  <si>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</si>
  <si>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</si>
  <si>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</si>
  <si>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</si>
  <si>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</si>
  <si>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</si>
  <si>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</si>
  <si>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</si>
  <si>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</si>
  <si>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</si>
  <si>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</si>
  <si>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</si>
  <si>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</si>
  <si>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</si>
  <si>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</si>
  <si>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</si>
  <si>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</si>
  <si>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</si>
  <si>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</si>
  <si>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</si>
  <si>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</si>
  <si>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</si>
  <si>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</si>
  <si>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</si>
  <si>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</si>
  <si>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</si>
  <si>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</si>
  <si>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</si>
  <si>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</si>
  <si>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</si>
  <si>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</si>
  <si>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</si>
  <si>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</si>
  <si>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</si>
  <si>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</si>
  <si>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</si>
  <si>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</si>
  <si>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</si>
  <si>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</si>
  <si>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</si>
  <si>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</si>
  <si>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</si>
  <si>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</si>
  <si>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</si>
  <si>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</si>
  <si>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</si>
  <si>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</si>
  <si>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</si>
  <si>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</si>
  <si>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</si>
  <si>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</si>
  <si>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</si>
  <si>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</si>
  <si>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</si>
  <si>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</si>
  <si>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</si>
  <si>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</si>
  <si>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</si>
  <si>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</si>
  <si>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</si>
  <si>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</si>
  <si>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</si>
  <si>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</si>
  <si>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</si>
  <si>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</si>
  <si>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</si>
  <si>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</si>
  <si>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</si>
  <si>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</si>
  <si>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</si>
  <si>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</si>
  <si>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</si>
  <si>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</si>
  <si>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</si>
  <si>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</si>
  <si>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</si>
  <si>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</si>
  <si>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</si>
  <si>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</si>
  <si>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</si>
  <si>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</si>
  <si>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</si>
  <si>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</si>
  <si>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</si>
  <si>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</si>
  <si>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</si>
  <si>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</si>
  <si>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</si>
  <si>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</si>
  <si>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</si>
  <si>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</si>
  <si>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</si>
  <si>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</si>
  <si>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</si>
  <si>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</si>
  <si>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</si>
  <si>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</si>
  <si>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</si>
  <si>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</si>
  <si>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</si>
  <si>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</si>
  <si>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</si>
  <si>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</si>
  <si>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</si>
  <si>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</si>
  <si>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</si>
  <si>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</si>
  <si>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</si>
  <si>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</si>
  <si>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</si>
  <si>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</si>
  <si>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</si>
  <si>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</si>
  <si>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</si>
  <si>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</si>
  <si>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</si>
  <si>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</si>
  <si>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</si>
  <si>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</si>
  <si>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</si>
  <si>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</si>
  <si>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</si>
  <si>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</si>
  <si>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</si>
  <si>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</si>
  <si>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</si>
  <si>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</si>
  <si>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</si>
  <si>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</si>
  <si>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</si>
  <si>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</si>
  <si>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</si>
  <si>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</si>
  <si>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</si>
  <si>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</si>
  <si>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</si>
  <si>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</si>
  <si>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</si>
  <si>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</si>
  <si>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</si>
  <si>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</si>
  <si>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</si>
  <si>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</si>
  <si>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</si>
  <si>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</si>
  <si>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</si>
  <si>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</si>
  <si>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</si>
  <si>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</si>
  <si>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</si>
  <si>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</si>
  <si>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</si>
  <si>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</si>
  <si>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</si>
  <si>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</si>
  <si>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</si>
  <si>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</si>
  <si>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</si>
  <si>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</si>
  <si>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</si>
  <si>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</si>
  <si>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</si>
  <si>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</si>
  <si>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</si>
  <si>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</si>
  <si>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</si>
  <si>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</si>
  <si>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</si>
  <si>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</si>
  <si>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</si>
  <si>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</si>
  <si>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</si>
  <si>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</si>
  <si>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</si>
  <si>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</si>
  <si>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</si>
  <si>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</si>
  <si>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</si>
  <si>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</si>
  <si>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</si>
  <si>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</si>
  <si>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</si>
  <si>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</si>
  <si>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</si>
  <si>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</si>
  <si>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</si>
  <si>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</si>
  <si>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</si>
  <si>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</si>
  <si>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</si>
  <si>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</si>
  <si>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</si>
  <si>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</si>
  <si>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</si>
  <si>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</si>
  <si>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</si>
  <si>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</si>
  <si>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</si>
  <si>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</si>
  <si>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</si>
  <si>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</si>
  <si>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</si>
  <si>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</si>
  <si>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</si>
  <si>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</si>
  <si>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</si>
  <si>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</si>
  <si>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</si>
  <si>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</si>
  <si>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</si>
  <si>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</si>
  <si>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</si>
  <si>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</si>
  <si>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</si>
  <si>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</si>
  <si>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</si>
  <si>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</si>
  <si>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</si>
  <si>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</si>
  <si>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</si>
  <si>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</si>
  <si>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</si>
  <si>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</si>
  <si>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</si>
  <si>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</si>
  <si>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</si>
  <si>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</si>
  <si>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</si>
  <si>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</si>
  <si>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</si>
  <si>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</si>
  <si>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</si>
  <si>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</si>
  <si>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</si>
  <si>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</si>
  <si>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</si>
  <si>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</si>
  <si>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</si>
  <si>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</si>
  <si>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</si>
  <si>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</si>
  <si>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</si>
  <si>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</si>
  <si>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</si>
  <si>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</si>
  <si>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</si>
  <si>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</si>
  <si>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</si>
  <si>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</si>
  <si>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</si>
  <si>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</si>
  <si>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</si>
  <si>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</si>
  <si>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</si>
  <si>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</si>
  <si>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</si>
  <si>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</si>
  <si>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</si>
  <si>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</si>
  <si>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</si>
  <si>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</si>
  <si>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</si>
  <si>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</si>
  <si>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</si>
  <si>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</si>
  <si>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</si>
  <si>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</si>
  <si>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</si>
  <si>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</si>
  <si>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</si>
  <si>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</si>
  <si>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</si>
  <si>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</si>
  <si>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</si>
  <si>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</si>
  <si>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</si>
  <si>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</si>
  <si>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</si>
  <si>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</si>
  <si>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</si>
  <si>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</si>
  <si>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</si>
  <si>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</si>
  <si>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</si>
  <si>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</si>
  <si>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</si>
  <si>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</si>
  <si>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</si>
  <si>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</si>
  <si>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</si>
  <si>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</si>
  <si>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</si>
  <si>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</si>
  <si>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</si>
  <si>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</si>
  <si>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</si>
  <si>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</si>
  <si>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</si>
  <si>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</si>
  <si>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</si>
  <si>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</si>
  <si>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</si>
  <si>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</si>
  <si>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</si>
  <si>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</si>
  <si>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</si>
  <si>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</si>
  <si>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</si>
  <si>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</si>
  <si>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</si>
  <si>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</si>
  <si>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</si>
  <si>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</si>
  <si>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</si>
  <si>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</si>
  <si>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</si>
  <si>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</si>
  <si>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</si>
  <si>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</si>
  <si>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</si>
  <si>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</si>
  <si>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</si>
  <si>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</si>
  <si>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</si>
  <si>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</si>
  <si>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</si>
  <si>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</si>
  <si>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</si>
  <si>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</si>
  <si>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</si>
  <si>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</si>
  <si>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</si>
  <si>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</si>
  <si>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</si>
  <si>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</si>
  <si>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</si>
  <si>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</si>
  <si>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</si>
  <si>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</si>
  <si>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</si>
  <si>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</si>
  <si>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</si>
  <si>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</si>
  <si>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</si>
  <si>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</si>
  <si>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</si>
  <si>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</si>
  <si>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</si>
  <si>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</si>
  <si>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</si>
  <si>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</si>
  <si>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</si>
  <si>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</si>
  <si>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</si>
  <si>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</si>
  <si>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</si>
  <si>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</si>
  <si>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</si>
  <si>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</si>
  <si>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</si>
  <si>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</si>
  <si>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</si>
  <si>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</si>
  <si>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</si>
  <si>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</si>
  <si>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</si>
  <si>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</si>
  <si>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</si>
  <si>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</si>
  <si>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</si>
  <si>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</si>
  <si>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</si>
  <si>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</si>
  <si>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</si>
  <si>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</si>
  <si>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</si>
  <si>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</si>
  <si>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</si>
  <si>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</si>
  <si>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</si>
  <si>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</si>
  <si>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</si>
  <si>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</si>
  <si>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</si>
  <si>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</si>
  <si>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</si>
  <si>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</si>
  <si>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</si>
  <si>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</si>
  <si>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</si>
  <si>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</si>
  <si>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</si>
  <si>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</si>
  <si>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</si>
  <si>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</si>
  <si>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</si>
  <si>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</si>
  <si>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</si>
  <si>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</si>
  <si>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</si>
  <si>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</si>
  <si>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</si>
  <si>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</si>
  <si>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</si>
  <si>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</si>
  <si>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</si>
  <si>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</si>
  <si>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</si>
  <si>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</si>
  <si>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</si>
  <si>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</si>
  <si>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</si>
  <si>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</si>
  <si>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</si>
  <si>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</si>
  <si>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</si>
  <si>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</si>
  <si>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</si>
  <si>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</si>
  <si>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</si>
  <si>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</si>
  <si>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</si>
  <si>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</si>
  <si>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</si>
  <si>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</si>
  <si>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</si>
  <si>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</si>
  <si>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</si>
  <si>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</si>
  <si>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</si>
  <si>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</si>
  <si>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</si>
  <si>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</si>
  <si>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</si>
  <si>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</si>
  <si>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</si>
  <si>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</si>
  <si>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</si>
  <si>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</si>
  <si>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</si>
  <si>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</si>
  <si>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</si>
  <si>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</si>
  <si>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</si>
  <si>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</si>
  <si>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</si>
  <si>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</si>
  <si>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</si>
  <si>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</si>
  <si>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</si>
  <si>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</si>
  <si>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</si>
  <si>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</si>
  <si>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</si>
  <si>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</si>
  <si>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</si>
  <si>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</si>
  <si>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</si>
  <si>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</si>
  <si>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</si>
  <si>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</si>
  <si>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</si>
  <si>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</si>
  <si>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</si>
  <si>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</si>
  <si>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</si>
  <si>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</si>
  <si>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</si>
  <si>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</si>
  <si>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</si>
  <si>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</si>
  <si>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</si>
  <si>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</si>
  <si>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</si>
  <si>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</si>
  <si>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</si>
  <si>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</si>
  <si>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</si>
  <si>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</si>
  <si>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</si>
  <si>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</si>
  <si>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</si>
  <si>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</si>
  <si>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</si>
  <si>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</si>
  <si>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</si>
  <si>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</si>
  <si>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</si>
  <si>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</si>
  <si>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</si>
  <si>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</si>
  <si>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</si>
  <si>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</si>
  <si>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</si>
  <si>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</si>
  <si>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</si>
  <si>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</si>
  <si>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</si>
  <si>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</si>
  <si>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</si>
  <si>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</si>
  <si>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</si>
  <si>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</si>
  <si>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</si>
  <si>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</si>
  <si>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</si>
  <si>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</si>
  <si>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</si>
  <si>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</si>
  <si>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</si>
  <si>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</si>
  <si>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</si>
  <si>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</si>
  <si>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</si>
  <si>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</si>
  <si>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</si>
  <si>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</si>
  <si>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</si>
  <si>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</si>
  <si>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</si>
  <si>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</si>
  <si>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</si>
  <si>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</si>
  <si>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</si>
  <si>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</si>
  <si>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</si>
  <si>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</si>
  <si>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</si>
  <si>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</si>
  <si>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</si>
  <si>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</si>
  <si>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</si>
  <si>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</si>
  <si>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</si>
  <si>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</si>
  <si>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</si>
  <si>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</si>
  <si>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</si>
  <si>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</si>
  <si>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</si>
  <si>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</si>
  <si>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</si>
  <si>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</si>
  <si>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</si>
  <si>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</si>
  <si>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</si>
  <si>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</si>
  <si>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</si>
  <si>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</si>
  <si>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</si>
  <si>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</si>
  <si>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</si>
  <si>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</si>
  <si>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</si>
  <si>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</si>
  <si>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</si>
  <si>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</si>
  <si>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</si>
  <si>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</si>
  <si>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</si>
  <si>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</si>
  <si>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</si>
  <si>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</si>
  <si>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</si>
  <si>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</si>
  <si>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</si>
  <si>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</si>
  <si>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</si>
  <si>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</si>
  <si>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</si>
  <si>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</si>
  <si>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</si>
  <si>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</si>
  <si>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</si>
  <si>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</si>
  <si>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</si>
  <si>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</si>
  <si>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</si>
  <si>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</si>
  <si>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</si>
  <si>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</si>
  <si>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</si>
  <si>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</si>
  <si>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</si>
  <si>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</si>
  <si>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</si>
  <si>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</si>
  <si>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</si>
  <si>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</si>
  <si>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</si>
  <si>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</si>
  <si>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</si>
  <si>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</si>
  <si>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</si>
  <si>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</si>
  <si>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</si>
  <si>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</si>
  <si>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</si>
  <si>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</si>
  <si>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</si>
  <si>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</si>
  <si>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</si>
  <si>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</si>
  <si>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</si>
  <si>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</si>
  <si>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</si>
  <si>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</si>
  <si>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</si>
  <si>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</si>
  <si>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</si>
  <si>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</si>
  <si>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</si>
  <si>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</si>
  <si>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</si>
  <si>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</si>
  <si>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</si>
  <si>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</si>
  <si>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</si>
  <si>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</si>
  <si>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</si>
  <si>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</si>
  <si>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</si>
  <si>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</si>
  <si>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</si>
  <si>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</si>
  <si>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</si>
  <si>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</si>
  <si>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</si>
  <si>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</si>
  <si>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</si>
  <si>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</si>
  <si>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</si>
  <si>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</si>
  <si>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</si>
  <si>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</si>
  <si>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</si>
  <si>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</si>
  <si>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</si>
  <si>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</si>
  <si>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</si>
  <si>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</si>
  <si>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</si>
  <si>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</si>
  <si>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</si>
  <si>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</si>
  <si>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</si>
  <si>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</si>
  <si>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</si>
  <si>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</si>
  <si>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</si>
  <si>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</si>
  <si>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</si>
  <si>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</si>
  <si>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</si>
  <si>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</si>
  <si>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</si>
  <si>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</si>
  <si>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</si>
  <si>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</si>
  <si>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</si>
  <si>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</si>
  <si>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</si>
  <si>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</si>
  <si>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</si>
  <si>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</si>
  <si>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</si>
  <si>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</si>
  <si>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</si>
  <si>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</si>
  <si>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</si>
  <si>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</si>
  <si>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</si>
  <si>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</si>
  <si>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</si>
  <si>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</si>
  <si>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</si>
  <si>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</si>
  <si>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</si>
  <si>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</si>
  <si>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</si>
  <si>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</si>
  <si>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</si>
  <si>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</si>
  <si>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</si>
  <si>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</si>
  <si>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</si>
  <si>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</si>
  <si>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</si>
  <si>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</si>
  <si>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</si>
  <si>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</si>
  <si>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</si>
  <si>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</si>
  <si>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</si>
  <si>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</si>
  <si>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</si>
  <si>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</si>
  <si>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</si>
  <si>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</si>
  <si>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</si>
  <si>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</si>
  <si>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</si>
  <si>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</si>
  <si>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</si>
  <si>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</si>
  <si>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</si>
  <si>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</si>
  <si>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</si>
  <si>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</si>
  <si>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</si>
  <si>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</si>
  <si>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</si>
  <si>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</si>
  <si>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</si>
  <si>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</si>
  <si>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</si>
  <si>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</si>
  <si>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</si>
  <si>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</si>
  <si>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</si>
  <si>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</si>
  <si>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</si>
  <si>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</si>
  <si>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</si>
  <si>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</si>
  <si>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</si>
  <si>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</si>
  <si>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</si>
  <si>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</si>
  <si>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</si>
  <si>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</si>
  <si>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</si>
  <si>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</si>
  <si>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</si>
  <si>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</si>
  <si>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</si>
  <si>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</si>
  <si>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</si>
  <si>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</si>
  <si>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</si>
  <si>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</si>
  <si>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</si>
  <si>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</si>
  <si>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</si>
  <si>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</si>
  <si>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</si>
  <si>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</si>
  <si>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</si>
  <si>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</si>
  <si>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</si>
  <si>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</si>
  <si>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</si>
  <si>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</si>
  <si>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</si>
  <si>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</si>
  <si>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</si>
  <si>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</si>
  <si>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</si>
  <si>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</si>
  <si>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</si>
  <si>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</si>
  <si>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</si>
  <si>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</si>
  <si>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</si>
  <si>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</si>
  <si>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</si>
  <si>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</si>
  <si>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</si>
  <si>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</si>
  <si>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</si>
  <si>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</si>
  <si>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</si>
  <si>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</si>
  <si>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</si>
  <si>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</si>
  <si>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</si>
  <si>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</si>
  <si>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</si>
  <si>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</si>
  <si>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</si>
  <si>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</si>
  <si>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</si>
  <si>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</si>
  <si>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</si>
  <si>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</si>
  <si>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</si>
  <si>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</si>
  <si>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</si>
  <si>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</si>
  <si>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</si>
  <si>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</si>
  <si>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</si>
  <si>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</si>
  <si>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</si>
  <si>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</si>
  <si>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</si>
  <si>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</si>
  <si>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</si>
  <si>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</si>
  <si>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</si>
  <si>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</si>
  <si>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</si>
  <si>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</si>
  <si>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</si>
  <si>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</si>
  <si>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</si>
  <si>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</si>
  <si>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</si>
  <si>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</si>
  <si>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</si>
  <si>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</si>
  <si>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</si>
  <si>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</si>
  <si>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</si>
  <si>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</si>
  <si>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</si>
  <si>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</si>
  <si>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</si>
  <si>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</si>
  <si>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</si>
  <si>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</si>
  <si>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</si>
  <si>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</si>
  <si>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</si>
  <si>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</si>
  <si>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</si>
  <si>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</si>
  <si>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</si>
  <si>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</si>
  <si>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</si>
  <si>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</si>
  <si>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</si>
  <si>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</si>
  <si>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</si>
  <si>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</si>
  <si>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</si>
  <si>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</si>
  <si>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</si>
  <si>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</si>
  <si>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</si>
  <si>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</si>
  <si>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</si>
  <si>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</si>
  <si>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</si>
  <si>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</si>
  <si>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</si>
  <si>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</si>
  <si>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</si>
  <si>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</si>
  <si>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</si>
  <si>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</si>
  <si>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</si>
  <si>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</si>
  <si>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</si>
  <si>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</si>
  <si>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</si>
  <si>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</si>
  <si>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</si>
  <si>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</si>
  <si>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</si>
  <si>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</si>
  <si>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</si>
  <si>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</si>
  <si>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</si>
  <si>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</si>
  <si>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</si>
  <si>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</si>
  <si>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</si>
  <si>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</si>
  <si>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</si>
  <si>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</si>
  <si>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</si>
  <si>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</si>
  <si>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</si>
  <si>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</si>
  <si>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</si>
  <si>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</si>
  <si>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</si>
  <si>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</si>
  <si>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</si>
  <si>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</si>
  <si>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</si>
  <si>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</si>
  <si>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</si>
  <si>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</si>
  <si>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</si>
  <si>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</si>
  <si>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</si>
  <si>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</si>
  <si>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</si>
  <si>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</si>
  <si>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</si>
  <si>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</si>
  <si>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</si>
  <si>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</si>
  <si>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</si>
  <si>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</si>
  <si>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</si>
  <si>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</si>
  <si>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</si>
  <si>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</si>
  <si>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</si>
  <si>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</si>
  <si>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</si>
  <si>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</si>
  <si>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</si>
  <si>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</si>
  <si>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</si>
  <si>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</si>
  <si>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</si>
  <si>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</si>
  <si>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</si>
  <si>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</si>
  <si>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</si>
  <si>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</si>
  <si>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</si>
  <si>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</si>
  <si>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</si>
  <si>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</si>
  <si>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</si>
  <si>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</si>
  <si>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</si>
  <si>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</si>
  <si>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</si>
  <si>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</si>
  <si>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</si>
  <si>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</si>
  <si>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</si>
  <si>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</si>
  <si>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</si>
  <si>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</si>
  <si>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</si>
  <si>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</si>
  <si>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</si>
  <si>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</si>
  <si>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</si>
  <si>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</si>
  <si>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</si>
  <si>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</si>
  <si>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</si>
  <si>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</si>
  <si>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</si>
  <si>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</si>
  <si>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</si>
  <si>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</si>
  <si>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</si>
  <si>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</si>
  <si>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</si>
  <si>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</si>
  <si>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</si>
  <si>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</si>
  <si>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</si>
  <si>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</si>
  <si>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</si>
  <si>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</si>
  <si>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</si>
  <si>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</si>
  <si>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</si>
  <si>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</si>
  <si>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</si>
  <si>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</si>
  <si>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</si>
  <si>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</si>
  <si>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</si>
  <si>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</si>
  <si>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</si>
  <si>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</si>
  <si>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</si>
  <si>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</si>
  <si>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</si>
  <si>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</si>
  <si>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</si>
  <si>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</si>
  <si>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</si>
  <si>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</si>
  <si>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</si>
  <si>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</si>
  <si>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</si>
  <si>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</si>
  <si>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</si>
  <si>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</si>
  <si>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</si>
  <si>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</si>
  <si>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</si>
  <si>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</si>
  <si>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</si>
  <si>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</si>
  <si>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</si>
  <si>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</si>
  <si>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</si>
  <si>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</si>
  <si>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</si>
  <si>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</si>
  <si>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</si>
  <si>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</si>
  <si>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</si>
  <si>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</si>
  <si>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</si>
  <si>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</si>
  <si>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</si>
  <si>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</si>
  <si>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</si>
  <si>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</si>
  <si>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</si>
  <si>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</si>
  <si>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</si>
  <si>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</si>
  <si>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</si>
  <si>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</si>
  <si>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</si>
  <si>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</si>
  <si>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</si>
  <si>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</si>
  <si>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</si>
  <si>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</si>
  <si>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</si>
  <si>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</si>
  <si>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</si>
  <si>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</si>
  <si>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</si>
  <si>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</si>
  <si>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</si>
  <si>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</si>
  <si>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</si>
  <si>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</si>
  <si>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</si>
  <si>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</si>
  <si>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</si>
  <si>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</si>
  <si>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</si>
  <si>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</si>
  <si>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</si>
  <si>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</si>
  <si>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</si>
  <si>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</si>
  <si>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</si>
  <si>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</si>
  <si>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</si>
  <si>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</si>
  <si>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</si>
  <si>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</si>
  <si>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</si>
  <si>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</si>
  <si>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</si>
  <si>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</si>
  <si>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</si>
  <si>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</si>
  <si>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</si>
  <si>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</si>
  <si>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</si>
  <si>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</si>
  <si>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</si>
  <si>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</si>
  <si>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</si>
  <si>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</si>
  <si>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</si>
  <si>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</si>
  <si>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</si>
  <si>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</si>
  <si>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</si>
  <si>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</si>
  <si>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</si>
  <si>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</si>
  <si>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</si>
  <si>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</si>
  <si>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</si>
  <si>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</si>
  <si>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</si>
  <si>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</si>
  <si>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</si>
  <si>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</si>
  <si>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</si>
  <si>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</si>
  <si>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</si>
  <si>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</si>
  <si>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</si>
  <si>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</si>
  <si>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</si>
  <si>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</si>
  <si>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</si>
  <si>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</si>
  <si>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</si>
  <si>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</si>
  <si>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</si>
  <si>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</si>
  <si>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</si>
  <si>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</si>
  <si>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</si>
  <si>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</si>
  <si>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</si>
  <si>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</si>
  <si>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</si>
  <si>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</si>
  <si>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</si>
  <si>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</si>
  <si>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</si>
  <si>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</si>
  <si>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</si>
  <si>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</si>
  <si>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</si>
  <si>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</si>
  <si>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</si>
  <si>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</si>
  <si>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</si>
  <si>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</si>
  <si>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</si>
  <si>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</si>
  <si>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</si>
  <si>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</si>
  <si>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</si>
  <si>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</si>
  <si>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</si>
  <si>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</si>
  <si>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</si>
  <si>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</si>
  <si>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</si>
  <si>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</si>
  <si>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</si>
  <si>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</si>
  <si>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</si>
  <si>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</si>
  <si>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</si>
  <si>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</si>
  <si>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</si>
  <si>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</si>
  <si>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</si>
  <si>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</si>
  <si>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</si>
  <si>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</si>
  <si>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</si>
  <si>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</si>
  <si>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</si>
  <si>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</si>
  <si>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</si>
  <si>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</si>
  <si>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</si>
  <si>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</si>
  <si>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</si>
  <si>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</si>
  <si>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</si>
  <si>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</si>
  <si>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</si>
  <si>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</si>
  <si>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</si>
  <si>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</si>
  <si>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</si>
  <si>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</si>
  <si>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</si>
  <si>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</si>
  <si>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</si>
  <si>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</si>
  <si>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</si>
  <si>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</si>
  <si>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</si>
  <si>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</si>
  <si>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</si>
  <si>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</si>
  <si>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</si>
  <si>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</si>
  <si>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</si>
  <si>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</si>
  <si>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</si>
  <si>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</si>
  <si>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</si>
  <si>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</si>
  <si>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</si>
  <si>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</si>
  <si>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</si>
  <si>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</si>
  <si>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</si>
  <si>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</si>
  <si>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</si>
  <si>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</si>
  <si>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</si>
  <si>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</si>
  <si>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</si>
  <si>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</si>
  <si>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</si>
  <si>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</si>
  <si>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</si>
  <si>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</si>
  <si>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</si>
  <si>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</si>
  <si>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</si>
  <si>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</si>
  <si>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</si>
  <si>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</si>
  <si>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</si>
  <si>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</si>
  <si>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</si>
  <si>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</si>
  <si>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</si>
  <si>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</si>
  <si>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</si>
  <si>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</si>
  <si>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</si>
  <si>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</si>
  <si>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</si>
  <si>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</si>
  <si>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</si>
  <si>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</si>
  <si>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</si>
  <si>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</si>
  <si>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</si>
  <si>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</si>
  <si>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</si>
  <si>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</si>
  <si>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</si>
  <si>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</si>
  <si>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</si>
  <si>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</si>
  <si>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</si>
  <si>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</si>
  <si>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</si>
  <si>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</si>
  <si>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</si>
  <si>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</si>
  <si>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</si>
  <si>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</si>
  <si>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</si>
  <si>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</si>
  <si>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</si>
  <si>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</si>
  <si>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</si>
  <si>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</si>
  <si>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</si>
  <si>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</si>
  <si>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</si>
  <si>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</si>
  <si>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</si>
  <si>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</si>
  <si>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</si>
  <si>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</si>
  <si>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</si>
  <si>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</si>
  <si>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</si>
  <si>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</si>
  <si>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</si>
  <si>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</si>
  <si>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</si>
  <si>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</si>
  <si>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</si>
  <si>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</si>
  <si>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</si>
  <si>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</si>
  <si>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</si>
  <si>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</si>
  <si>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</si>
  <si>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</si>
  <si>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</si>
  <si>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</si>
  <si>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</si>
  <si>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</si>
  <si>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</si>
  <si>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</si>
  <si>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</si>
  <si>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</si>
  <si>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</si>
  <si>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</si>
  <si>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</si>
  <si>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</si>
  <si>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</si>
  <si>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</si>
  <si>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</si>
  <si>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</si>
  <si>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</si>
  <si>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</si>
  <si>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</si>
  <si>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</si>
  <si>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</si>
  <si>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</si>
  <si>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</si>
  <si>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</si>
  <si>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</si>
  <si>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</si>
  <si>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</si>
  <si>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</si>
  <si>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</si>
  <si>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</si>
  <si>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</si>
  <si>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</si>
  <si>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</si>
  <si>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</si>
  <si>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</si>
  <si>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</si>
  <si>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</si>
  <si>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</si>
  <si>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</si>
  <si>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</si>
  <si>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</si>
  <si>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</si>
  <si>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</si>
  <si>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</si>
  <si>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</si>
  <si>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</si>
  <si>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</si>
  <si>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</si>
  <si>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</si>
  <si>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</si>
  <si>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</si>
  <si>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</si>
  <si>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</si>
  <si>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</si>
  <si>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</si>
  <si>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</si>
  <si>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</si>
  <si>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</si>
  <si>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</si>
  <si>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</si>
  <si>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</si>
  <si>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</si>
  <si>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</si>
  <si>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</si>
  <si>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</si>
  <si>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</si>
  <si>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</si>
  <si>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</si>
  <si>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</si>
  <si>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</si>
  <si>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</si>
  <si>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</si>
  <si>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</si>
  <si>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</si>
  <si>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</si>
  <si>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</si>
  <si>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</si>
  <si>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</si>
  <si>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</si>
  <si>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</si>
  <si>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</si>
  <si>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</si>
  <si>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</si>
  <si>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</si>
  <si>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</si>
  <si>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</si>
  <si>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</si>
  <si>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</si>
  <si>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</si>
  <si>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</si>
  <si>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</si>
  <si>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</si>
  <si>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</si>
  <si>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</si>
  <si>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</si>
  <si>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</si>
  <si>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</si>
  <si>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</si>
  <si>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</si>
  <si>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</si>
  <si>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</si>
  <si>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</si>
  <si>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</si>
  <si>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</si>
  <si>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</si>
  <si>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</si>
  <si>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</si>
  <si>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</si>
  <si>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</si>
  <si>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</si>
  <si>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</si>
  <si>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</si>
  <si>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</si>
  <si>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</si>
  <si>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</si>
  <si>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</si>
  <si>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</si>
  <si>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</si>
  <si>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</si>
  <si>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</si>
  <si>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</si>
  <si>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</si>
  <si>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</si>
  <si>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</si>
  <si>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</si>
  <si>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</si>
  <si>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</si>
  <si>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</si>
  <si>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</si>
  <si>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</si>
  <si>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</si>
  <si>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</si>
  <si>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</si>
  <si>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</si>
  <si>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</si>
  <si>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</si>
  <si>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</si>
  <si>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</si>
  <si>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</si>
  <si>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</si>
  <si>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</si>
  <si>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</si>
  <si>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</si>
  <si>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</si>
  <si>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</si>
  <si>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</si>
  <si>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</si>
  <si>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</si>
  <si>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</si>
  <si>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</si>
  <si>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</si>
  <si>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</si>
  <si>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</si>
  <si>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</si>
  <si>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</si>
  <si>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</si>
  <si>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</si>
  <si>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</si>
  <si>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</si>
  <si>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</si>
  <si>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</si>
  <si>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</si>
  <si>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</si>
  <si>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</si>
  <si>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</si>
  <si>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</si>
  <si>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</si>
  <si>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</si>
  <si>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</si>
  <si>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</si>
  <si>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</si>
  <si>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</si>
  <si>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</si>
  <si>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</si>
  <si>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</si>
  <si>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</si>
  <si>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</si>
  <si>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</si>
  <si>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</si>
  <si>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</si>
  <si>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</si>
  <si>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</si>
  <si>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</si>
  <si>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</si>
  <si>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</si>
  <si>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</si>
  <si>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</si>
  <si>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</si>
  <si>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</si>
  <si>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</si>
  <si>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</si>
  <si>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</si>
  <si>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</si>
  <si>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</si>
  <si>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</si>
  <si>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</si>
  <si>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</si>
  <si>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</si>
  <si>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</si>
  <si>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</si>
  <si>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</si>
  <si>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</si>
  <si>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</si>
  <si>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</si>
  <si>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</si>
  <si>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</si>
  <si>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</si>
  <si>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</si>
  <si>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</si>
  <si>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</si>
  <si>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</si>
  <si>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</si>
  <si>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</si>
  <si>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</si>
  <si>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</si>
  <si>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</si>
  <si>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</si>
  <si>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</si>
  <si>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</si>
  <si>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</si>
  <si>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</si>
  <si>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</si>
  <si>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</si>
  <si>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</si>
  <si>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</si>
  <si>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</si>
  <si>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</si>
  <si>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</si>
  <si>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</si>
  <si>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</si>
  <si>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</si>
  <si>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</si>
  <si>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</si>
  <si>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</si>
  <si>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</si>
  <si>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</si>
  <si>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</si>
  <si>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</si>
  <si>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</si>
  <si>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</si>
  <si>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</si>
  <si>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</si>
  <si>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</si>
  <si>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</si>
  <si>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</si>
  <si>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</si>
  <si>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</si>
  <si>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</si>
  <si>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</si>
  <si>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</si>
  <si>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</si>
  <si>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</si>
  <si>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</si>
  <si>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</si>
  <si>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</si>
  <si>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</si>
  <si>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</si>
  <si>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</si>
  <si>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</si>
  <si>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</si>
  <si>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</si>
  <si>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</si>
  <si>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</si>
  <si>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</si>
  <si>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</si>
  <si>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</si>
  <si>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</si>
  <si>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</si>
  <si>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</si>
  <si>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</si>
  <si>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</si>
  <si>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</si>
  <si>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</si>
  <si>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</si>
  <si>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</si>
  <si>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</si>
  <si>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</si>
  <si>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</si>
  <si>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</si>
  <si>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</si>
  <si>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</si>
  <si>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</si>
  <si>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</si>
  <si>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</si>
  <si>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</si>
  <si>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</si>
  <si>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</si>
  <si>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</si>
  <si>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</si>
  <si>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</si>
  <si>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</si>
  <si>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</si>
  <si>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</si>
  <si>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</si>
  <si>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</si>
  <si>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</si>
  <si>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</si>
  <si>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</si>
  <si>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</si>
  <si>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</si>
  <si>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</si>
  <si>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</si>
  <si>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</si>
  <si>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</si>
  <si>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</si>
  <si>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</si>
  <si>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</si>
  <si>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</si>
  <si>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</si>
  <si>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</si>
  <si>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</si>
  <si>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</si>
  <si>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</si>
  <si>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</si>
  <si>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</si>
  <si>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</si>
  <si>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</si>
  <si>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</si>
  <si>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</si>
  <si>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</si>
  <si>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</si>
  <si>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</si>
  <si>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</si>
  <si>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</si>
  <si>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</si>
  <si>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</si>
  <si>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</si>
  <si>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</si>
  <si>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</si>
  <si>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</si>
  <si>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</si>
  <si>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</si>
  <si>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</si>
  <si>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</si>
  <si>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</si>
  <si>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</si>
  <si>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</si>
  <si>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</si>
  <si>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</si>
  <si>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</si>
  <si>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</si>
  <si>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</si>
  <si>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</si>
  <si>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</si>
  <si>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</si>
  <si>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</si>
  <si>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</si>
  <si>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</si>
  <si>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</si>
  <si>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</si>
  <si>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</si>
  <si>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</si>
  <si>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</si>
  <si>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</si>
  <si>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</si>
  <si>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</si>
  <si>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</si>
  <si>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</si>
  <si>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</si>
  <si>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</si>
  <si>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</si>
  <si>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</si>
  <si>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</si>
  <si>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</si>
  <si>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</si>
  <si>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</si>
  <si>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</si>
  <si>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</si>
  <si>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</si>
  <si>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</si>
  <si>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</si>
  <si>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</si>
  <si>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</si>
  <si>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</si>
  <si>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</si>
  <si>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</si>
  <si>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</si>
  <si>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</si>
  <si>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</si>
  <si>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</si>
  <si>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</si>
  <si>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</si>
  <si>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</si>
  <si>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</si>
  <si>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</si>
  <si>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</si>
  <si>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</si>
  <si>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</si>
  <si>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</si>
  <si>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</si>
  <si>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</si>
  <si>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</si>
  <si>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</si>
  <si>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</si>
  <si>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</si>
  <si>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</si>
  <si>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</si>
  <si>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</si>
  <si>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</si>
  <si>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</si>
  <si>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</si>
  <si>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</si>
  <si>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</si>
  <si>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</si>
  <si>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</si>
  <si>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</si>
  <si>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</si>
  <si>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</si>
  <si>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</si>
  <si>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</si>
  <si>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</si>
  <si>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</si>
  <si>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</si>
  <si>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</si>
  <si>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</si>
  <si>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</si>
  <si>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</si>
  <si>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</si>
  <si>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</si>
  <si>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</si>
  <si>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</si>
  <si>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</si>
  <si>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</si>
  <si>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</si>
  <si>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</si>
  <si>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</si>
  <si>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</si>
  <si>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</si>
  <si>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</si>
  <si>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</si>
  <si>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</si>
  <si>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</si>
  <si>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</si>
  <si>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</si>
  <si>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</si>
  <si>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</si>
  <si>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</si>
  <si>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</si>
  <si>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</si>
  <si>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</si>
  <si>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</si>
  <si>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</si>
  <si>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</si>
  <si>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</si>
  <si>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</si>
  <si>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</si>
  <si>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</si>
  <si>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</si>
  <si>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</si>
  <si>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</si>
  <si>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</si>
  <si>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</si>
  <si>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</si>
  <si>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</si>
  <si>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</si>
  <si>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</si>
  <si>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</si>
  <si>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</si>
  <si>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</si>
  <si>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</si>
  <si>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</si>
  <si>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</si>
  <si>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</si>
  <si>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</si>
  <si>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</si>
  <si>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</si>
  <si>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</si>
  <si>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</si>
  <si>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</si>
  <si>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</si>
  <si>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</si>
  <si>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</si>
  <si>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</si>
  <si>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</si>
  <si>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</si>
  <si>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</si>
  <si>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</si>
  <si>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</si>
  <si>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</si>
  <si>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</si>
  <si>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</si>
  <si>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</si>
  <si>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</si>
  <si>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</si>
  <si>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</si>
  <si>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</si>
  <si>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</si>
  <si>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</si>
  <si>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</si>
  <si>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</si>
  <si>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</si>
  <si>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</si>
  <si>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</si>
  <si>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</si>
  <si>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</si>
  <si>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</si>
  <si>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</si>
  <si>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</si>
  <si>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</si>
  <si>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</si>
  <si>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</si>
  <si>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</si>
  <si>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</si>
  <si>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</si>
  <si>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</si>
  <si>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</si>
  <si>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</si>
  <si>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</si>
  <si>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</si>
  <si>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</si>
  <si>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</si>
  <si>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</si>
  <si>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</si>
  <si>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</si>
  <si>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</si>
  <si>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</si>
  <si>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</si>
  <si>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</si>
  <si>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</si>
  <si>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</si>
  <si>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</si>
  <si>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</si>
  <si>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</si>
  <si>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</si>
  <si>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</si>
  <si>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</si>
  <si>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</si>
  <si>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</si>
  <si>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</si>
  <si>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</si>
  <si>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</si>
  <si>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</si>
  <si>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</si>
  <si>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</si>
  <si>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</si>
  <si>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</si>
  <si>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</si>
  <si>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</si>
  <si>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</si>
  <si>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</si>
  <si>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</si>
  <si>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</si>
  <si>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</si>
  <si>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</si>
  <si>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</si>
  <si>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</si>
  <si>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</si>
  <si>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</si>
  <si>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</si>
  <si>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</si>
  <si>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</si>
  <si>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</si>
  <si>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</si>
  <si>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</si>
  <si>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</si>
  <si>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</si>
  <si>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</si>
  <si>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</si>
  <si>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</si>
  <si>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</si>
  <si>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</si>
  <si>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</si>
  <si>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</si>
  <si>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</si>
  <si>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</si>
  <si>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</si>
  <si>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</si>
  <si>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</si>
  <si>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</si>
  <si>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</si>
  <si>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</si>
  <si>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</si>
  <si>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</si>
  <si>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</si>
  <si>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</si>
  <si>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</si>
  <si>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</si>
  <si>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</si>
  <si>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</si>
  <si>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</si>
  <si>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</si>
  <si>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</si>
  <si>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</si>
  <si>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</si>
  <si>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</si>
  <si>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</si>
  <si>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</si>
  <si>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</si>
  <si>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</si>
  <si>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</si>
  <si>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</si>
  <si>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</si>
  <si>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</si>
  <si>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</si>
  <si>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</si>
  <si>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</si>
  <si>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</si>
  <si>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</si>
  <si>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</si>
  <si>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</si>
  <si>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</si>
  <si>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</si>
  <si>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</si>
  <si>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</si>
  <si>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</si>
  <si>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</si>
  <si>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</si>
  <si>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</si>
  <si>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</si>
  <si>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</si>
  <si>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</si>
  <si>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</si>
  <si>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</si>
  <si>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</si>
  <si>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</si>
  <si>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</si>
  <si>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</si>
  <si>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</si>
  <si>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</si>
  <si>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</si>
  <si>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</si>
  <si>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</si>
  <si>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</si>
  <si>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</si>
  <si>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</si>
  <si>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</si>
  <si>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</si>
  <si>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</si>
  <si>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</si>
  <si>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</si>
  <si>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</si>
  <si>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</si>
  <si>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</si>
  <si>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</si>
  <si>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</si>
  <si>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</si>
  <si>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</si>
  <si>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</si>
  <si>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</si>
  <si>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</si>
  <si>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</si>
  <si>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</si>
  <si>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</si>
  <si>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</si>
  <si>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</si>
  <si>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</si>
  <si>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</si>
  <si>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</si>
  <si>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</si>
  <si>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</si>
  <si>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</si>
  <si>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</si>
  <si>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</si>
  <si>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</si>
  <si>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</si>
  <si>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</si>
  <si>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</si>
  <si>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</si>
  <si>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</si>
  <si>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</si>
  <si>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</si>
  <si>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</si>
  <si>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</si>
  <si>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</si>
  <si>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</si>
  <si>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</si>
  <si>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</si>
  <si>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</si>
  <si>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</si>
  <si>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</si>
  <si>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</si>
  <si>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</si>
  <si>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</si>
  <si>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</si>
  <si>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</si>
  <si>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</si>
  <si>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</si>
  <si>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</si>
  <si>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</si>
  <si>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</si>
  <si>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</si>
  <si>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</si>
  <si>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</si>
  <si>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</si>
  <si>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</si>
  <si>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</si>
  <si>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</si>
  <si>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</si>
  <si>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</si>
  <si>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</si>
  <si>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</si>
  <si>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</si>
  <si>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</si>
  <si>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</si>
  <si>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</si>
  <si>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</si>
  <si>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</si>
  <si>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</si>
  <si>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</si>
  <si>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</si>
  <si>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</si>
  <si>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</si>
  <si>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</si>
  <si>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</si>
  <si>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</si>
  <si>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</si>
  <si>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</si>
  <si>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</si>
  <si>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</si>
  <si>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</si>
  <si>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</si>
  <si>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</si>
  <si>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</si>
  <si>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</si>
  <si>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</si>
  <si>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</si>
  <si>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</si>
  <si>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</si>
  <si>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</si>
  <si>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</si>
  <si>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</si>
  <si>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</si>
  <si>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</si>
  <si>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</si>
  <si>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</si>
  <si>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</si>
  <si>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</si>
  <si>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</si>
  <si>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</si>
  <si>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</si>
  <si>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</si>
  <si>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</si>
  <si>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</si>
  <si>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</si>
  <si>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</si>
  <si>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</si>
  <si>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</si>
  <si>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</si>
  <si>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</si>
  <si>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</si>
  <si>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</si>
  <si>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</si>
  <si>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</si>
  <si>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</si>
  <si>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</si>
  <si>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</si>
  <si>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</si>
  <si>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</si>
  <si>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</si>
  <si>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</si>
  <si>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</si>
  <si>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</si>
  <si>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</si>
  <si>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</si>
  <si>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</si>
  <si>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</si>
  <si>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</si>
  <si>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</si>
  <si>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</si>
  <si>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</si>
  <si>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</si>
  <si>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</si>
  <si>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</si>
  <si>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</si>
  <si>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</si>
  <si>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</si>
  <si>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</si>
  <si>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</si>
  <si>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</si>
  <si>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</si>
  <si>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</si>
  <si>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</si>
  <si>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</si>
  <si>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</si>
  <si>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</si>
  <si>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</si>
  <si>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</si>
  <si>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</si>
  <si>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</si>
  <si>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</si>
  <si>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</si>
  <si>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</si>
  <si>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</si>
  <si>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</si>
  <si>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</si>
  <si>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</si>
  <si>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</si>
  <si>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</si>
  <si>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</si>
  <si>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</si>
  <si>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</si>
  <si>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</si>
  <si>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</si>
  <si>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</si>
  <si>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</si>
  <si>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</si>
  <si>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</si>
  <si>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</si>
  <si>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</si>
  <si>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</si>
  <si>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</si>
  <si>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</si>
  <si>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</si>
  <si>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</si>
  <si>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</si>
  <si>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</si>
  <si>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</si>
  <si>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</si>
  <si>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</si>
  <si>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</si>
  <si>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</si>
  <si>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</si>
  <si>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</si>
  <si>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</si>
  <si>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</si>
  <si>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</si>
  <si>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</si>
  <si>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</si>
  <si>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</si>
  <si>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</si>
  <si>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</si>
  <si>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</si>
  <si>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</si>
  <si>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</si>
  <si>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</si>
  <si>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</si>
  <si>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</si>
  <si>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</si>
  <si>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</si>
  <si>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</si>
  <si>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</si>
  <si>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</si>
  <si>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</si>
  <si>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</si>
  <si>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</si>
  <si>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</si>
  <si>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</si>
  <si>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</si>
  <si>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</si>
  <si>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</si>
  <si>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</si>
  <si>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</si>
  <si>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</si>
  <si>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</si>
  <si>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</si>
  <si>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</si>
  <si>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</si>
  <si>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</si>
  <si>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</si>
  <si>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</si>
  <si>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</si>
  <si>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</si>
  <si>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</si>
  <si>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</si>
  <si>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</si>
  <si>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</si>
  <si>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</si>
  <si>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</si>
  <si>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</si>
  <si>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</si>
  <si>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</si>
  <si>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</si>
  <si>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</si>
  <si>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</si>
  <si>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</si>
  <si>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</si>
  <si>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</si>
  <si>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</si>
  <si>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</si>
  <si>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</si>
  <si>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</si>
  <si>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</si>
  <si>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</si>
  <si>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</si>
  <si>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</si>
  <si>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</si>
  <si>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</si>
  <si>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</si>
  <si>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</si>
  <si>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</si>
  <si>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</si>
  <si>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</si>
  <si>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</si>
  <si>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</si>
  <si>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</si>
  <si>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</si>
  <si>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</si>
  <si>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</si>
  <si>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</si>
  <si>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</si>
  <si>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</si>
  <si>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</si>
  <si>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</si>
  <si>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</si>
  <si>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</si>
  <si>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</si>
  <si>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</si>
  <si>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</si>
  <si>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</si>
  <si>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</si>
  <si>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</si>
  <si>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</si>
  <si>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</si>
  <si>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</si>
  <si>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</si>
  <si>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</si>
  <si>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</si>
  <si>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</si>
  <si>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</si>
  <si>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</si>
  <si>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</si>
  <si>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</si>
  <si>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</si>
  <si>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</si>
  <si>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</si>
  <si>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</si>
  <si>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</si>
  <si>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</si>
  <si>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</si>
  <si>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</si>
  <si>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</si>
  <si>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</si>
  <si>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</si>
  <si>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</si>
  <si>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</si>
  <si>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</si>
  <si>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</si>
  <si>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</si>
  <si>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</si>
  <si>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</si>
  <si>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</si>
  <si>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</si>
  <si>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</si>
  <si>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</si>
  <si>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</si>
  <si>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</si>
  <si>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</si>
  <si>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</si>
  <si>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</si>
  <si>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</si>
  <si>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</si>
  <si>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</si>
  <si>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</si>
  <si>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</si>
  <si>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</si>
  <si>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</si>
  <si>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</si>
  <si>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</si>
  <si>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</si>
  <si>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</si>
  <si>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</si>
  <si>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</si>
  <si>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</si>
  <si>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</si>
  <si>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</si>
  <si>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</si>
  <si>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</si>
  <si>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</si>
  <si>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</si>
  <si>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</si>
  <si>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</si>
  <si>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</si>
  <si>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</si>
  <si>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</si>
  <si>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</si>
  <si>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</si>
  <si>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</si>
  <si>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</si>
  <si>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</si>
  <si>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</si>
  <si>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</si>
  <si>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</si>
  <si>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</si>
  <si>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</si>
  <si>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</si>
  <si>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</si>
  <si>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</si>
  <si>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</si>
  <si>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</si>
  <si>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</si>
  <si>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</si>
  <si>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</si>
  <si>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</si>
  <si>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</si>
  <si>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</si>
  <si>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</si>
  <si>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</si>
  <si>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</si>
  <si>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</si>
  <si>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</si>
  <si>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</si>
  <si>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</si>
  <si>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</si>
  <si>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</si>
  <si>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</si>
  <si>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</si>
  <si>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</si>
  <si>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</si>
  <si>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</si>
  <si>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</si>
  <si>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</si>
  <si>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</si>
  <si>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</si>
  <si>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</si>
  <si>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</si>
  <si>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</si>
  <si>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</si>
  <si>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</si>
  <si>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</si>
  <si>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</si>
  <si>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</si>
  <si>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</si>
  <si>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</si>
  <si>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</si>
  <si>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</si>
  <si>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</si>
  <si>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</si>
  <si>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</si>
  <si>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</si>
  <si>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</si>
  <si>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</si>
  <si>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</si>
  <si>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</si>
  <si>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</si>
  <si>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</si>
  <si>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</si>
  <si>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</si>
  <si>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</si>
  <si>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</si>
  <si>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</si>
  <si>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</si>
  <si>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</si>
  <si>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</si>
  <si>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</si>
  <si>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</si>
  <si>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</si>
  <si>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</si>
  <si>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</si>
  <si>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</si>
  <si>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</si>
  <si>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</si>
  <si>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</si>
  <si>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</si>
  <si>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</si>
  <si>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</si>
  <si>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</si>
  <si>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</si>
  <si>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</si>
  <si>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</si>
  <si>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</si>
  <si>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</si>
  <si>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</si>
  <si>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</si>
  <si>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</si>
  <si>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</si>
  <si>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</si>
  <si>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</si>
  <si>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</si>
  <si>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</si>
  <si>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</si>
  <si>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</si>
  <si>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</si>
  <si>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</si>
  <si>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</si>
  <si>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</si>
  <si>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</si>
  <si>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</si>
  <si>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</si>
  <si>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</si>
  <si>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</si>
  <si>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</si>
  <si>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</si>
  <si>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</si>
  <si>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</si>
  <si>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</si>
  <si>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</si>
  <si>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</si>
  <si>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</si>
  <si>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</si>
  <si>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</si>
  <si>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</si>
  <si>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</si>
  <si>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</si>
  <si>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</si>
  <si>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</si>
  <si>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</si>
  <si>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</si>
  <si>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</si>
  <si>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</si>
  <si>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</si>
  <si>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</si>
  <si>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</si>
  <si>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</si>
  <si>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</si>
  <si>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</si>
  <si>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</si>
  <si>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</si>
  <si>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</si>
  <si>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</si>
  <si>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</si>
  <si>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</si>
  <si>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</si>
  <si>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</si>
  <si>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</si>
  <si>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</si>
  <si>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</si>
  <si>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</si>
  <si>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</si>
  <si>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</si>
  <si>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</si>
  <si>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</si>
  <si>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</si>
  <si>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</si>
  <si>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</si>
  <si>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</si>
  <si>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</si>
  <si>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</si>
  <si>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</si>
  <si>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</si>
  <si>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</si>
  <si>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</si>
  <si>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</si>
  <si>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</si>
  <si>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</si>
  <si>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</si>
  <si>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</si>
  <si>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</si>
  <si>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</si>
  <si>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</si>
  <si>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</si>
  <si>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</si>
  <si>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</si>
  <si>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</si>
  <si>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</si>
  <si>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</si>
  <si>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</si>
  <si>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</si>
  <si>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</si>
  <si>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</si>
  <si>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</si>
  <si>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</si>
  <si>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</si>
  <si>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</si>
  <si>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</si>
  <si>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</si>
  <si>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</si>
  <si>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</si>
  <si>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</si>
  <si>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</si>
  <si>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</si>
  <si>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</si>
  <si>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</si>
  <si>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</si>
  <si>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</si>
  <si>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</si>
  <si>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</si>
  <si>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</si>
  <si>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</si>
  <si>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</si>
  <si>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</si>
  <si>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</si>
  <si>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</si>
  <si>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</si>
  <si>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</si>
  <si>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</si>
  <si>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</si>
  <si>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</si>
  <si>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</si>
  <si>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</si>
  <si>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</si>
  <si>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</si>
  <si>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</si>
  <si>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</si>
  <si>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</si>
  <si>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</si>
  <si>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</si>
  <si>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</si>
  <si>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</si>
  <si>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</si>
  <si>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</si>
  <si>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</si>
  <si>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</si>
  <si>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</si>
  <si>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</si>
  <si>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</si>
  <si>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</si>
  <si>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</si>
  <si>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</si>
  <si>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</si>
  <si>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</si>
  <si>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</si>
  <si>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</si>
  <si>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</si>
  <si>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</si>
  <si>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</si>
  <si>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</si>
  <si>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</si>
  <si>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</si>
  <si>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</si>
  <si>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</si>
  <si>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</si>
  <si>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</si>
  <si>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</si>
  <si>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</si>
  <si>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</si>
  <si>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</si>
  <si>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</si>
  <si>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</si>
  <si>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</si>
  <si>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</si>
  <si>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</si>
  <si>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</si>
  <si>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</si>
  <si>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</si>
  <si>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</si>
  <si>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</si>
  <si>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</si>
  <si>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</si>
  <si>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</si>
  <si>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</si>
  <si>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</si>
  <si>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</si>
  <si>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</si>
  <si>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</si>
  <si>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</si>
  <si>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</si>
  <si>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</si>
  <si>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</si>
  <si>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</si>
  <si>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</si>
  <si>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</si>
  <si>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</si>
  <si>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</si>
  <si>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</si>
  <si>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</si>
  <si>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</si>
  <si>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</si>
  <si>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</si>
  <si>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</si>
  <si>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</si>
  <si>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</si>
  <si>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</si>
  <si>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</si>
  <si>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</si>
  <si>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</si>
  <si>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</si>
  <si>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</si>
  <si>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</si>
  <si>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</si>
  <si>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</si>
  <si>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</si>
  <si>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</si>
  <si>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</si>
  <si>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</si>
  <si>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</si>
  <si>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</si>
  <si>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</si>
  <si>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</si>
  <si>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</si>
  <si>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</si>
  <si>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</si>
  <si>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</si>
  <si>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</si>
  <si>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</si>
  <si>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</si>
  <si>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</si>
  <si>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</si>
  <si>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</si>
  <si>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</si>
  <si>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</si>
  <si>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</si>
  <si>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</si>
  <si>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</si>
  <si>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</si>
  <si>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</si>
  <si>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</si>
  <si>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</si>
  <si>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</si>
  <si>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</si>
  <si>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</si>
  <si>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</si>
  <si>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</si>
  <si>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</si>
  <si>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</si>
  <si>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</si>
  <si>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</si>
  <si>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</si>
  <si>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</si>
  <si>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</si>
  <si>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</si>
  <si>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</si>
  <si>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</si>
  <si>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</si>
  <si>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</si>
  <si>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</si>
  <si>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</si>
  <si>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</si>
  <si>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</si>
  <si>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</si>
  <si>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</si>
  <si>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</si>
  <si>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</si>
  <si>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</si>
  <si>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</si>
  <si>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</si>
  <si>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</si>
  <si>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</si>
  <si>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</si>
  <si>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</si>
  <si>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</si>
  <si>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</si>
  <si>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</si>
  <si>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</si>
  <si>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</si>
  <si>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</si>
  <si>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</si>
  <si>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</si>
  <si>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</si>
  <si>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</si>
  <si>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</si>
  <si>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</si>
  <si>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</si>
  <si>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</si>
  <si>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</si>
  <si>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</si>
  <si>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</si>
  <si>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</si>
  <si>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</si>
  <si>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</si>
  <si>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</si>
  <si>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</si>
  <si>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</si>
  <si>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</si>
  <si>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</si>
  <si>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</si>
  <si>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</si>
  <si>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</si>
  <si>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</si>
  <si>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</si>
  <si>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</si>
  <si>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</si>
  <si>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</si>
  <si>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</si>
  <si>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</si>
  <si>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</si>
  <si>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</si>
  <si>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</si>
  <si>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</si>
  <si>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</si>
  <si>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</si>
  <si>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</si>
  <si>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</si>
  <si>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</si>
  <si>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</si>
  <si>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</si>
  <si>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</si>
  <si>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</si>
  <si>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</si>
  <si>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</si>
  <si>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</si>
  <si>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</si>
  <si>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</si>
  <si>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</si>
  <si>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</si>
  <si>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</si>
  <si>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</si>
  <si>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</si>
  <si>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</si>
  <si>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</si>
  <si>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</si>
  <si>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</si>
  <si>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</si>
  <si>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</si>
  <si>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</si>
  <si>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</si>
  <si>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</si>
  <si>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</si>
  <si>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</si>
  <si>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</si>
  <si>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</si>
  <si>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</si>
  <si>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</si>
  <si>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</si>
  <si>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</si>
  <si>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</si>
  <si>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</si>
  <si>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</si>
  <si>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</si>
  <si>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</si>
  <si>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</si>
  <si>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</si>
  <si>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</si>
  <si>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</si>
  <si>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</si>
  <si>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</si>
  <si>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</si>
  <si>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</si>
  <si>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</si>
  <si>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</si>
  <si>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</si>
  <si>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</si>
  <si>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</si>
  <si>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</si>
  <si>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</si>
  <si>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</si>
  <si>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</si>
  <si>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</si>
  <si>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</si>
  <si>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</si>
  <si>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</si>
  <si>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</si>
  <si>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</si>
  <si>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</si>
  <si>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</si>
  <si>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</si>
  <si>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</si>
  <si>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</si>
  <si>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</si>
  <si>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</si>
  <si>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</si>
  <si>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</si>
  <si>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</si>
  <si>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</si>
  <si>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</si>
  <si>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</si>
  <si>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</si>
  <si>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</si>
  <si>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</si>
  <si>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</si>
  <si>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</si>
  <si>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</si>
  <si>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</si>
  <si>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</si>
  <si>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</si>
  <si>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</si>
  <si>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</si>
  <si>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</si>
  <si>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</si>
  <si>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</si>
  <si>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</si>
  <si>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</si>
  <si>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</si>
  <si>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</si>
  <si>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</si>
  <si>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</si>
  <si>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</si>
  <si>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</si>
  <si>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</si>
  <si>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</si>
  <si>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</si>
  <si>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</si>
  <si>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</si>
  <si>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</si>
  <si>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</si>
  <si>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</si>
  <si>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</si>
  <si>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</si>
  <si>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</si>
  <si>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</si>
  <si>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</si>
  <si>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</si>
  <si>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</si>
  <si>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</si>
  <si>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</si>
  <si>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</si>
  <si>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</si>
  <si>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</si>
  <si>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</si>
  <si>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</si>
  <si>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</si>
  <si>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</si>
  <si>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</si>
  <si>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</si>
  <si>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</si>
  <si>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</si>
  <si>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</si>
  <si>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</si>
  <si>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</si>
  <si>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</si>
  <si>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</si>
  <si>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</si>
  <si>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</si>
  <si>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</si>
  <si>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</si>
  <si>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</si>
  <si>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</si>
  <si>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</si>
  <si>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</si>
  <si>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</si>
  <si>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</si>
  <si>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</si>
  <si>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</si>
  <si>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</si>
  <si>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</si>
  <si>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</si>
  <si>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</si>
  <si>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</si>
  <si>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</si>
  <si>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</si>
  <si>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</si>
  <si>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</si>
  <si>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</si>
  <si>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</si>
  <si>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</si>
  <si>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</si>
  <si>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</si>
  <si>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</si>
  <si>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</si>
  <si>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</si>
  <si>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</si>
  <si>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</si>
  <si>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</si>
  <si>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</si>
  <si>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</si>
  <si>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</si>
  <si>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</si>
  <si>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</si>
  <si>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</si>
  <si>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</si>
  <si>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</si>
  <si>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</si>
  <si>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</si>
  <si>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</si>
  <si>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</si>
  <si>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</si>
  <si>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</si>
  <si>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</si>
  <si>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</si>
  <si>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</si>
  <si>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</si>
  <si>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</si>
  <si>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</si>
  <si>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</si>
  <si>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</si>
  <si>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</si>
  <si>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</si>
  <si>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</si>
  <si>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</si>
  <si>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</si>
  <si>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</si>
  <si>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</si>
  <si>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</si>
  <si>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</si>
  <si>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</si>
  <si>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</si>
  <si>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</si>
  <si>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</si>
  <si>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</si>
  <si>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</si>
  <si>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</si>
  <si>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</si>
  <si>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</si>
  <si>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</si>
  <si>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</si>
  <si>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</si>
  <si>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</si>
  <si>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</si>
  <si>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</si>
  <si>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</si>
  <si>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</si>
  <si>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</si>
  <si>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</si>
  <si>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</si>
  <si>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</si>
  <si>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</si>
  <si>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</si>
  <si>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</si>
  <si>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</si>
  <si>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</si>
  <si>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</si>
  <si>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</si>
  <si>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</si>
  <si>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</si>
  <si>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</si>
  <si>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</si>
  <si>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</si>
  <si>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</si>
  <si>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</si>
  <si>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</si>
  <si>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</si>
  <si>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</si>
  <si>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</si>
  <si>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</si>
  <si>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</si>
  <si>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</si>
  <si>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</si>
  <si>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</si>
  <si>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</si>
  <si>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</si>
  <si>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</si>
  <si>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</si>
  <si>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</si>
  <si>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</si>
  <si>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</si>
  <si>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</si>
  <si>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</si>
  <si>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</si>
  <si>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</si>
  <si>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</si>
  <si>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</si>
  <si>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</si>
  <si>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</si>
  <si>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</si>
  <si>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</si>
  <si>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</si>
  <si>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</si>
  <si>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</si>
  <si>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</si>
  <si>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</si>
  <si>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</si>
  <si>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</si>
  <si>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</si>
  <si>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</si>
  <si>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</si>
  <si>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</si>
  <si>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</si>
  <si>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</si>
  <si>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</si>
  <si>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</si>
  <si>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</si>
  <si>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</si>
  <si>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</si>
  <si>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</si>
  <si>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</si>
  <si>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</si>
  <si>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</si>
  <si>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</si>
  <si>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</si>
  <si>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</si>
  <si>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</si>
  <si>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</si>
  <si>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</si>
  <si>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</si>
  <si>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</si>
  <si>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</si>
  <si>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</si>
  <si>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</si>
  <si>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</si>
  <si>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</si>
  <si>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</si>
  <si>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</si>
  <si>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</si>
  <si>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</si>
  <si>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</si>
  <si>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</si>
  <si>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</si>
  <si>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</si>
  <si>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</si>
  <si>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</si>
  <si>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</si>
  <si>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</si>
  <si>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</si>
  <si>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</si>
  <si>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</si>
  <si>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</si>
  <si>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</si>
  <si>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</si>
  <si>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</si>
  <si>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</si>
  <si>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</si>
  <si>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</si>
  <si>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</si>
  <si>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</si>
  <si>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</si>
  <si>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</si>
  <si>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</si>
  <si>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</si>
  <si>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</si>
  <si>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</si>
  <si>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</si>
  <si>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</si>
  <si>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</si>
  <si>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</si>
  <si>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</si>
  <si>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</si>
  <si>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</si>
  <si>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</si>
  <si>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</si>
  <si>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</si>
  <si>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</si>
  <si>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</si>
  <si>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</si>
  <si>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</si>
  <si>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</si>
  <si>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</si>
  <si>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</si>
  <si>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</si>
  <si>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</si>
  <si>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</si>
  <si>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</si>
  <si>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</si>
  <si>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</si>
  <si>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</si>
  <si>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</si>
  <si>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</si>
  <si>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</si>
  <si>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</si>
  <si>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</si>
  <si>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</si>
  <si>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</si>
  <si>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</si>
  <si>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</si>
  <si>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</si>
  <si>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</si>
  <si>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</si>
  <si>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</si>
  <si>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</si>
  <si>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</si>
  <si>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</si>
  <si>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</si>
  <si>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</si>
  <si>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</si>
  <si>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</si>
  <si>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</si>
  <si>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</si>
  <si>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</si>
  <si>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</si>
  <si>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</si>
  <si>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</si>
  <si>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</si>
  <si>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</si>
  <si>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</si>
  <si>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</si>
  <si>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</si>
  <si>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</si>
  <si>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</si>
  <si>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</si>
  <si>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</si>
  <si>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</si>
  <si>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</si>
  <si>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</si>
  <si>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</si>
  <si>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</si>
  <si>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</si>
  <si>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</si>
  <si>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</si>
  <si>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</si>
  <si>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</si>
  <si>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</si>
  <si>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</si>
  <si>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</si>
  <si>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</si>
  <si>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</si>
  <si>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</si>
  <si>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</si>
  <si>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</si>
  <si>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</si>
  <si>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</si>
  <si>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</si>
  <si>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</si>
  <si>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</si>
  <si>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</si>
  <si>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</si>
  <si>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</si>
  <si>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</si>
  <si>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</si>
  <si>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</si>
  <si>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</si>
  <si>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</si>
  <si>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</si>
  <si>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</si>
  <si>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</si>
  <si>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</si>
  <si>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</si>
  <si>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</si>
  <si>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</si>
  <si>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</si>
  <si>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</si>
  <si>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</si>
  <si>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</si>
  <si>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</si>
  <si>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</si>
  <si>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</si>
  <si>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</si>
  <si>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</si>
  <si>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</si>
  <si>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</si>
  <si>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</si>
  <si>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</si>
  <si>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</si>
  <si>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</si>
  <si>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</si>
  <si>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</si>
  <si>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</si>
  <si>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</si>
  <si>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</si>
  <si>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</si>
  <si>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</si>
  <si>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</si>
  <si>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</si>
  <si>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</si>
  <si>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</si>
  <si>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</si>
  <si>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</si>
  <si>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</si>
  <si>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</si>
  <si>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</si>
  <si>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</si>
  <si>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</si>
  <si>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</si>
  <si>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</si>
  <si>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</si>
  <si>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</si>
  <si>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</si>
  <si>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</si>
  <si>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</si>
  <si>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</si>
  <si>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</si>
  <si>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</si>
  <si>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</si>
  <si>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</si>
  <si>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</si>
  <si>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</si>
  <si>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</si>
  <si>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</si>
  <si>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</si>
  <si>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</si>
  <si>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</si>
  <si>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</si>
  <si>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</si>
  <si>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</si>
  <si>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</si>
  <si>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</si>
  <si>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</si>
  <si>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</si>
  <si>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</si>
  <si>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</si>
  <si>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</si>
  <si>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</si>
  <si>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</si>
  <si>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</si>
  <si>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</si>
  <si>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</si>
  <si>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</si>
  <si>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</si>
  <si>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</si>
  <si>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</si>
  <si>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</si>
  <si>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</si>
  <si>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</si>
  <si>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</si>
  <si>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</si>
  <si>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</si>
  <si>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</si>
  <si>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</si>
  <si>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</si>
  <si>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</si>
  <si>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</si>
  <si>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</si>
  <si>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</si>
  <si>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</si>
  <si>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</si>
  <si>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</si>
  <si>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</si>
  <si>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</si>
  <si>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</si>
  <si>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</si>
  <si>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</si>
  <si>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</si>
  <si>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</si>
  <si>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</si>
  <si>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</si>
  <si>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</si>
  <si>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</si>
  <si>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</si>
  <si>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</si>
  <si>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</si>
  <si>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</si>
  <si>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</si>
  <si>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</si>
  <si>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</si>
  <si>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</si>
  <si>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</si>
  <si>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</si>
  <si>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</si>
  <si>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</si>
  <si>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</si>
  <si>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</si>
  <si>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</si>
  <si>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</si>
  <si>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</si>
  <si>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</si>
  <si>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</si>
  <si>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</si>
  <si>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</si>
  <si>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</si>
  <si>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</si>
  <si>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</si>
  <si>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</si>
  <si>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</si>
  <si>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</si>
  <si>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</si>
  <si>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</si>
  <si>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</si>
  <si>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</si>
  <si>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</si>
  <si>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</si>
  <si>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</si>
  <si>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</si>
  <si>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</si>
  <si>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</si>
  <si>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</si>
  <si>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</si>
  <si>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</si>
  <si>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</si>
  <si>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</si>
  <si>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</si>
  <si>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</si>
  <si>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</si>
  <si>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</si>
  <si>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</si>
  <si>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</si>
  <si>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</si>
  <si>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</si>
  <si>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</si>
  <si>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</si>
  <si>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</si>
  <si>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</si>
  <si>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</si>
  <si>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</si>
  <si>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</si>
  <si>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</si>
  <si>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</si>
  <si>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</si>
  <si>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</si>
  <si>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</si>
  <si>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</si>
  <si>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</si>
  <si>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</si>
  <si>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</si>
  <si>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</si>
  <si>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</si>
  <si>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</si>
  <si>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</si>
  <si>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</si>
  <si>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</si>
  <si>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</si>
  <si>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</si>
  <si>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</si>
  <si>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</si>
  <si>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</si>
  <si>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</si>
  <si>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</si>
  <si>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</si>
  <si>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</si>
  <si>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</si>
  <si>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</si>
  <si>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</si>
  <si>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</si>
  <si>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</si>
  <si>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</si>
  <si>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</si>
  <si>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</si>
  <si>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</si>
  <si>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</si>
  <si>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</si>
  <si>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</si>
  <si>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</si>
  <si>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</si>
  <si>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</si>
  <si>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</si>
  <si>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</si>
  <si>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</si>
  <si>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</si>
  <si>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</si>
  <si>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</si>
  <si>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</si>
  <si>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</si>
  <si>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</si>
  <si>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</si>
  <si>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</si>
  <si>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</si>
  <si>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</si>
  <si>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</si>
  <si>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</si>
  <si>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</si>
  <si>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</si>
  <si>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</si>
  <si>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</si>
  <si>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</si>
  <si>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</si>
  <si>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</si>
  <si>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</si>
  <si>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</si>
  <si>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</si>
  <si>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</si>
  <si>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</si>
  <si>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</si>
  <si>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</si>
  <si>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</si>
  <si>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</si>
  <si>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</si>
  <si>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</si>
  <si>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</si>
  <si>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</si>
  <si>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</si>
  <si>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</si>
  <si>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</si>
  <si>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</si>
  <si>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</si>
  <si>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</si>
  <si>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</si>
  <si>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</si>
  <si>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</si>
  <si>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</si>
  <si>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</si>
  <si>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</si>
  <si>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</si>
  <si>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</si>
  <si>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</si>
  <si>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</si>
  <si>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</si>
  <si>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</si>
  <si>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</si>
  <si>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</si>
  <si>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</si>
  <si>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</si>
  <si>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</si>
  <si>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</si>
  <si>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</si>
  <si>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</si>
  <si>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</si>
  <si>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</si>
  <si>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</si>
  <si>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</si>
  <si>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</si>
  <si>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</si>
  <si>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</si>
  <si>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</si>
  <si>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</si>
  <si>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</si>
  <si>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</si>
  <si>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</si>
  <si>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</si>
  <si>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</si>
  <si>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</si>
  <si>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</si>
  <si>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</si>
  <si>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</si>
  <si>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</si>
  <si>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</si>
  <si>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</si>
  <si>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</si>
  <si>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</si>
  <si>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</si>
  <si>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</si>
  <si>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</si>
  <si>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</si>
  <si>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</si>
  <si>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</si>
  <si>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</si>
  <si>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</si>
  <si>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</si>
  <si>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</si>
  <si>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</si>
  <si>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</si>
  <si>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</si>
  <si>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</si>
  <si>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</si>
  <si>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</si>
  <si>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</si>
  <si>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</si>
  <si>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</si>
  <si>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</si>
  <si>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</si>
  <si>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</si>
  <si>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</si>
  <si>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</si>
  <si>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</si>
  <si>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</si>
  <si>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</si>
  <si>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</si>
  <si>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</si>
  <si>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</si>
  <si>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</si>
  <si>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</si>
  <si>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</si>
  <si>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</si>
  <si>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</si>
  <si>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</si>
  <si>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</si>
  <si>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</si>
  <si>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</si>
  <si>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</si>
  <si>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</si>
  <si>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</si>
  <si>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</si>
  <si>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</si>
  <si>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</si>
  <si>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</si>
  <si>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</si>
  <si>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</si>
  <si>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</si>
  <si>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</si>
  <si>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</si>
  <si>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</si>
  <si>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</si>
  <si>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</si>
  <si>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</si>
  <si>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</si>
  <si>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</si>
  <si>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</si>
  <si>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</si>
  <si>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</si>
  <si>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</si>
  <si>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</si>
  <si>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</si>
  <si>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</si>
  <si>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</si>
  <si>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</si>
  <si>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</si>
  <si>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</si>
  <si>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</si>
  <si>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</si>
  <si>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</si>
  <si>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</si>
  <si>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</si>
  <si>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</si>
  <si>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</si>
  <si>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</si>
  <si>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</si>
  <si>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</si>
  <si>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</si>
  <si>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</si>
  <si>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</si>
  <si>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</si>
  <si>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</si>
  <si>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</si>
  <si>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</si>
  <si>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</si>
  <si>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</si>
  <si>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</si>
  <si>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</si>
  <si>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</si>
  <si>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</si>
  <si>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</si>
  <si>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</si>
  <si>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</si>
  <si>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</si>
  <si>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</si>
  <si>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</si>
  <si>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</si>
  <si>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</si>
  <si>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</si>
  <si>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</si>
  <si>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</si>
  <si>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</si>
  <si>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</si>
  <si>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</si>
  <si>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</si>
  <si>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</si>
  <si>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</si>
  <si>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</si>
  <si>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</si>
  <si>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</si>
  <si>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</si>
  <si>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</si>
  <si>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</si>
  <si>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</si>
  <si>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</si>
  <si>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</si>
  <si>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</si>
  <si>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</si>
  <si>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</si>
  <si>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</si>
  <si>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</si>
  <si>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</si>
  <si>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</si>
  <si>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</si>
  <si>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</si>
  <si>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</si>
  <si>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</si>
  <si>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</si>
  <si>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</si>
  <si>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</si>
  <si>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</si>
  <si>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</si>
  <si>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</si>
  <si>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</si>
  <si>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</si>
  <si>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</si>
  <si>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</si>
  <si>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</si>
  <si>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</si>
  <si>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</si>
  <si>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</si>
  <si>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</si>
  <si>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</si>
  <si>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</si>
  <si>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</si>
  <si>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</si>
  <si>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</si>
  <si>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</si>
  <si>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</si>
  <si>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</si>
  <si>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</si>
  <si>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</si>
  <si>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</si>
  <si>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</si>
  <si>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</si>
  <si>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</si>
  <si>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</si>
  <si>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</si>
  <si>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</si>
  <si>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</si>
  <si>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</si>
  <si>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</si>
  <si>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</si>
  <si>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</si>
  <si>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</si>
  <si>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</si>
  <si>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</si>
  <si>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</si>
  <si>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</si>
  <si>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</si>
  <si>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</si>
  <si>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</si>
  <si>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</si>
  <si>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</si>
  <si>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</si>
  <si>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</si>
  <si>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</si>
  <si>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</si>
  <si>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</si>
  <si>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</si>
  <si>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</si>
  <si>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</si>
  <si>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</si>
  <si>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</si>
  <si>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</si>
  <si>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</si>
  <si>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</si>
  <si>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</si>
  <si>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</si>
  <si>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</si>
  <si>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</si>
  <si>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</si>
  <si>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</si>
  <si>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</si>
  <si>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</si>
  <si>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</si>
  <si>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</si>
  <si>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</si>
  <si>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</si>
  <si>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</si>
  <si>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</si>
  <si>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</si>
  <si>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</si>
  <si>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</si>
  <si>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</si>
  <si>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</si>
  <si>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</si>
  <si>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</si>
  <si>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</si>
  <si>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</si>
  <si>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</si>
  <si>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</si>
  <si>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</si>
  <si>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</si>
  <si>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</si>
  <si>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</si>
  <si>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</si>
  <si>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</si>
  <si>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</si>
  <si>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</si>
  <si>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</si>
  <si>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</si>
  <si>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</si>
  <si>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</si>
  <si>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</si>
  <si>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</si>
  <si>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</si>
  <si>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</si>
  <si>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</si>
  <si>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</si>
  <si>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</si>
  <si>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</si>
  <si>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</si>
  <si>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</si>
  <si>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</si>
  <si>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</si>
  <si>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</si>
  <si>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</si>
  <si>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</si>
  <si>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</si>
  <si>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</si>
  <si>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</si>
  <si>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</si>
  <si>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</si>
  <si>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</si>
  <si>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</si>
  <si>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</si>
  <si>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</si>
  <si>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</si>
  <si>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</si>
  <si>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</si>
  <si>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</si>
  <si>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</si>
  <si>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</si>
  <si>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</si>
  <si>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</si>
  <si>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</si>
  <si>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</si>
  <si>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</si>
  <si>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</si>
  <si>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</si>
  <si>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</si>
  <si>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</si>
  <si>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</si>
  <si>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</si>
  <si>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</si>
  <si>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</si>
  <si>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</si>
  <si>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</si>
  <si>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</si>
  <si>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</si>
  <si>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</si>
  <si>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</si>
  <si>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</si>
  <si>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</si>
  <si>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</si>
  <si>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</si>
  <si>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</si>
  <si>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</si>
  <si>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</si>
  <si>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</si>
  <si>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</si>
  <si>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</si>
  <si>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</si>
  <si>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</si>
  <si>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</si>
  <si>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</si>
  <si>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</si>
  <si>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</si>
  <si>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</si>
  <si>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</si>
  <si>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</si>
  <si>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</si>
  <si>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</si>
  <si>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</si>
  <si>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</si>
  <si>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</si>
  <si>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</si>
  <si>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</si>
  <si>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</si>
  <si>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</si>
  <si>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</si>
  <si>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</si>
  <si>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</si>
  <si>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</si>
  <si>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</si>
  <si>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</si>
  <si>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</si>
  <si>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</si>
  <si>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</si>
  <si>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</si>
  <si>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</si>
  <si>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</si>
  <si>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</si>
  <si>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</si>
  <si>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</si>
  <si>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</si>
  <si>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</si>
  <si>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</si>
  <si>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</si>
  <si>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</si>
  <si>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</si>
  <si>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</si>
  <si>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</si>
  <si>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</si>
  <si>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</si>
  <si>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</si>
  <si>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</si>
  <si>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</si>
  <si>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</si>
  <si>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</si>
  <si>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</si>
  <si>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</si>
  <si>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</si>
  <si>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</si>
  <si>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</si>
  <si>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</si>
  <si>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</si>
  <si>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</si>
  <si>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</si>
  <si>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</si>
  <si>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</si>
  <si>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</si>
  <si>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</si>
  <si>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</si>
  <si>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</si>
  <si>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</si>
  <si>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</si>
  <si>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</si>
  <si>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</si>
  <si>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</si>
  <si>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</si>
  <si>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</si>
  <si>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</si>
  <si>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</si>
  <si>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</si>
  <si>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</si>
  <si>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</si>
  <si>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</si>
  <si>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</si>
  <si>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</si>
  <si>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</si>
  <si>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</si>
  <si>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</si>
  <si>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</si>
  <si>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</si>
  <si>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</si>
  <si>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</si>
  <si>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</si>
  <si>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</si>
  <si>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</si>
  <si>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</si>
  <si>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</si>
  <si>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</si>
  <si>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</si>
  <si>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</si>
  <si>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</si>
  <si>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</si>
  <si>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</si>
  <si>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</si>
  <si>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</si>
  <si>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</si>
  <si>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</si>
  <si>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</si>
  <si>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</si>
  <si>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</si>
  <si>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</si>
  <si>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</si>
  <si>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</si>
  <si>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</si>
  <si>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</si>
  <si>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</si>
  <si>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</si>
  <si>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</si>
  <si>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</si>
  <si>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</si>
  <si>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</si>
  <si>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</si>
  <si>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</si>
  <si>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</si>
  <si>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</si>
  <si>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</si>
  <si>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</si>
  <si>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</si>
  <si>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</si>
  <si>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</si>
  <si>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</si>
  <si>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</si>
  <si>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</si>
  <si>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</si>
  <si>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</si>
  <si>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</si>
  <si>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</si>
  <si>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</si>
  <si>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</si>
  <si>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</si>
  <si>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</si>
  <si>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</si>
  <si>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</si>
  <si>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</si>
  <si>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</si>
  <si>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</si>
  <si>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</si>
  <si>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</si>
  <si>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</si>
  <si>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</si>
  <si>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</si>
  <si>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</si>
  <si>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</si>
  <si>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</si>
  <si>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</si>
  <si>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</si>
  <si>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</si>
  <si>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</si>
  <si>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</si>
  <si>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</si>
  <si>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</si>
  <si>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</si>
  <si>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</si>
  <si>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</si>
  <si>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</si>
  <si>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</si>
  <si>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</si>
  <si>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</si>
  <si>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</si>
  <si>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</si>
  <si>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</si>
  <si>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</si>
  <si>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</si>
  <si>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</si>
  <si>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</si>
  <si>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</si>
  <si>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</si>
  <si>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</si>
  <si>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</si>
  <si>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</si>
  <si>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</si>
  <si>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</si>
  <si>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</si>
  <si>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</si>
  <si>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</si>
  <si>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</si>
  <si>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</si>
  <si>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</si>
  <si>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</si>
  <si>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</si>
  <si>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</si>
  <si>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</si>
  <si>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</si>
  <si>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</si>
  <si>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</si>
  <si>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</si>
  <si>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</si>
  <si>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</si>
  <si>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</si>
  <si>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</si>
  <si>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</si>
  <si>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</si>
  <si>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</si>
  <si>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</si>
  <si>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</si>
  <si>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</si>
  <si>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</si>
  <si>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</si>
  <si>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</si>
  <si>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</si>
  <si>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</si>
  <si>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</si>
  <si>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</si>
  <si>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</si>
  <si>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</si>
  <si>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</si>
  <si>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</si>
  <si>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</si>
  <si>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</si>
  <si>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</si>
  <si>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</si>
  <si>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</si>
  <si>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</si>
  <si>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</si>
  <si>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</si>
  <si>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</si>
  <si>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</si>
  <si>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</si>
  <si>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</si>
  <si>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</si>
  <si>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</si>
  <si>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</si>
  <si>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</si>
  <si>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</si>
  <si>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</si>
  <si>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</si>
  <si>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</si>
  <si>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</si>
  <si>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</si>
  <si>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</si>
  <si>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</si>
  <si>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</si>
  <si>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</si>
  <si>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</si>
  <si>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</si>
  <si>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</si>
  <si>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</si>
  <si>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</si>
  <si>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</si>
  <si>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</si>
  <si>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</si>
  <si>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</si>
  <si>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</si>
  <si>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</si>
  <si>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</si>
  <si>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</si>
  <si>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</si>
  <si>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</si>
  <si>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</si>
  <si>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</si>
  <si>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</si>
  <si>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</si>
  <si>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</si>
  <si>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</si>
  <si>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</si>
  <si>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</si>
  <si>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</si>
  <si>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</si>
  <si>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</si>
  <si>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</si>
  <si>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</si>
  <si>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</si>
  <si>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</si>
  <si>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</si>
  <si>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</si>
  <si>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</si>
  <si>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</si>
  <si>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</si>
  <si>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</si>
  <si>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</si>
  <si>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</si>
  <si>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</si>
  <si>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</si>
  <si>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</si>
  <si>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</si>
  <si>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</si>
  <si>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</si>
  <si>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</si>
  <si>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</si>
  <si>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</si>
  <si>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</si>
  <si>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</si>
  <si>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</si>
  <si>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</si>
  <si>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</si>
  <si>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</si>
  <si>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</si>
  <si>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</si>
  <si>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</si>
  <si>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</si>
  <si>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</si>
  <si>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</si>
  <si>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</si>
  <si>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</si>
  <si>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</si>
  <si>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</si>
  <si>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</si>
  <si>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</si>
  <si>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</si>
  <si>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</si>
  <si>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</si>
  <si>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</si>
  <si>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</si>
  <si>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</si>
  <si>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</si>
  <si>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</si>
  <si>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</si>
  <si>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</si>
  <si>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</si>
  <si>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</si>
  <si>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</si>
  <si>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</si>
  <si>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</si>
  <si>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</si>
  <si>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</si>
  <si>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</si>
  <si>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</si>
  <si>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</si>
  <si>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</si>
  <si>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</si>
  <si>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</si>
  <si>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</si>
  <si>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</si>
  <si>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</si>
  <si>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</si>
  <si>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</si>
  <si>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</si>
  <si>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</si>
  <si>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</si>
  <si>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</si>
  <si>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</si>
  <si>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</si>
  <si>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</si>
  <si>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</si>
  <si>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</si>
  <si>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</si>
  <si>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</si>
  <si>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</si>
  <si>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</si>
  <si>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</si>
  <si>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</si>
  <si>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</si>
  <si>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</si>
  <si>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</si>
  <si>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</si>
  <si>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</si>
  <si>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</si>
  <si>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</si>
  <si>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</si>
  <si>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</si>
  <si>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</si>
  <si>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</si>
  <si>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</si>
  <si>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</si>
  <si>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</si>
  <si>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</si>
  <si>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</si>
  <si>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</si>
  <si>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</si>
  <si>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</si>
  <si>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</si>
  <si>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</si>
  <si>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</si>
  <si>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</si>
  <si>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</si>
  <si>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</si>
  <si>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</si>
  <si>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</si>
  <si>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</si>
  <si>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</si>
  <si>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</si>
  <si>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</si>
  <si>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</si>
  <si>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</si>
  <si>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</si>
  <si>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</si>
  <si>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</si>
  <si>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</si>
  <si>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</si>
  <si>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</si>
  <si>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</si>
  <si>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</si>
  <si>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</si>
  <si>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</si>
  <si>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</si>
  <si>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</si>
  <si>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</si>
  <si>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</si>
  <si>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</si>
  <si>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</si>
  <si>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</si>
  <si>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</si>
  <si>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</si>
  <si>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</si>
  <si>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</si>
  <si>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</si>
  <si>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</si>
  <si>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</si>
  <si>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</si>
  <si>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</si>
  <si>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</si>
  <si>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</si>
  <si>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</si>
  <si>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</si>
  <si>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</si>
  <si>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</si>
  <si>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</si>
  <si>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</si>
  <si>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</si>
  <si>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</si>
  <si>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</si>
  <si>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</si>
  <si>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</si>
  <si>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</si>
  <si>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</si>
  <si>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</si>
  <si>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</si>
  <si>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</si>
  <si>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</si>
  <si>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</si>
  <si>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</si>
  <si>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</si>
  <si>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</si>
  <si>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</si>
  <si>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</si>
  <si>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</si>
  <si>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</si>
  <si>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</si>
  <si>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</si>
  <si>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</si>
  <si>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</si>
  <si>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</si>
  <si>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</si>
  <si>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</si>
  <si>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</si>
  <si>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</si>
  <si>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</si>
  <si>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</si>
  <si>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</si>
  <si>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</si>
  <si>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</si>
  <si>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</si>
  <si>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</si>
  <si>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</si>
  <si>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</si>
  <si>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</si>
  <si>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</si>
  <si>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</si>
  <si>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</si>
  <si>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</si>
  <si>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</si>
  <si>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</si>
  <si>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</si>
  <si>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</si>
  <si>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</si>
  <si>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</si>
  <si>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</si>
  <si>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</si>
  <si>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</si>
  <si>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</si>
  <si>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</si>
  <si>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</si>
  <si>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</si>
  <si>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</si>
  <si>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</si>
  <si>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</si>
  <si>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</si>
  <si>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</si>
  <si>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</si>
  <si>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</si>
  <si>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</si>
  <si>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</si>
  <si>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</si>
  <si>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</si>
  <si>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</si>
  <si>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</si>
  <si>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</si>
  <si>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</si>
  <si>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</si>
  <si>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</si>
  <si>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</si>
  <si>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</si>
  <si>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</si>
  <si>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</si>
  <si>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</si>
  <si>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</si>
  <si>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</si>
  <si>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</si>
  <si>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</si>
  <si>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</si>
  <si>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</si>
  <si>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</si>
  <si>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</si>
  <si>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</si>
  <si>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</si>
  <si>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</si>
  <si>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</si>
  <si>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</si>
  <si>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</si>
  <si>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</si>
  <si>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</si>
  <si>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</si>
  <si>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</si>
  <si>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</si>
  <si>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</si>
  <si>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</si>
  <si>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</si>
  <si>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</si>
  <si>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</si>
  <si>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</si>
  <si>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</si>
  <si>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</si>
  <si>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</si>
  <si>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</si>
  <si>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</si>
  <si>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</si>
  <si>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</si>
  <si>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</si>
  <si>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</si>
  <si>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</si>
  <si>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</si>
  <si>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</si>
  <si>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</si>
  <si>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</si>
  <si>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</si>
  <si>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</si>
  <si>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</si>
  <si>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</si>
  <si>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</si>
  <si>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</si>
  <si>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</si>
  <si>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</si>
  <si>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</si>
  <si>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</si>
  <si>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</si>
  <si>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</si>
  <si>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</si>
  <si>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</si>
  <si>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</si>
  <si>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</si>
  <si>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</si>
  <si>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</si>
  <si>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</si>
  <si>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</si>
  <si>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</si>
  <si>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</si>
  <si>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</si>
  <si>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</si>
  <si>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</si>
  <si>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</si>
  <si>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</si>
  <si>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</si>
  <si>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</si>
  <si>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</si>
  <si>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</si>
  <si>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</si>
  <si>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</si>
  <si>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</si>
  <si>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</si>
  <si>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</si>
  <si>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</si>
  <si>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</si>
  <si>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</si>
  <si>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</si>
  <si>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</si>
  <si>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</si>
  <si>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</si>
  <si>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</si>
  <si>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</si>
  <si>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</si>
  <si>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</si>
  <si>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</si>
  <si>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</si>
  <si>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</si>
  <si>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</si>
  <si>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</si>
  <si>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</si>
  <si>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</si>
  <si>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</si>
  <si>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</si>
  <si>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</si>
  <si>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</si>
  <si>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</si>
  <si>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</si>
  <si>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</si>
  <si>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</si>
  <si>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</si>
  <si>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</si>
  <si>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</si>
  <si>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</si>
  <si>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</si>
  <si>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</si>
  <si>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</si>
  <si>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</si>
  <si>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</si>
  <si>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</si>
  <si>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</si>
  <si>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</si>
  <si>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</si>
  <si>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</si>
  <si>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</si>
  <si>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</si>
  <si>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</si>
  <si>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</si>
  <si>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</si>
  <si>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</si>
  <si>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</si>
  <si>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</si>
  <si>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</si>
  <si>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</si>
  <si>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</si>
  <si>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</si>
  <si>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</si>
  <si>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</si>
  <si>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</si>
  <si>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</si>
  <si>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</si>
  <si>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</si>
  <si>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</si>
  <si>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</si>
  <si>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</si>
  <si>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</si>
  <si>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</si>
  <si>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</si>
  <si>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</si>
  <si>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</si>
  <si>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</si>
  <si>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</si>
  <si>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</si>
  <si>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</si>
  <si>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</si>
  <si>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</si>
  <si>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</si>
  <si>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</si>
  <si>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</si>
  <si>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</si>
  <si>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</si>
  <si>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</si>
  <si>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</si>
  <si>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</si>
  <si>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</si>
  <si>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</si>
  <si>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</si>
  <si>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</si>
  <si>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</si>
  <si>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</si>
  <si>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</si>
  <si>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</si>
  <si>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</si>
  <si>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</si>
  <si>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</si>
  <si>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</si>
  <si>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</si>
  <si>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</si>
  <si>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</si>
  <si>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</si>
  <si>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</si>
  <si>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</si>
  <si>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</si>
  <si>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</si>
  <si>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</si>
  <si>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</si>
  <si>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</si>
  <si>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</si>
  <si>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</si>
  <si>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</si>
  <si>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</si>
  <si>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</si>
  <si>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</si>
  <si>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</si>
  <si>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</si>
  <si>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</si>
  <si>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</si>
  <si>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</si>
  <si>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</si>
  <si>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</si>
  <si>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</si>
  <si>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</si>
  <si>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</si>
  <si>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</si>
  <si>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</si>
  <si>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</si>
  <si>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</si>
  <si>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</si>
  <si>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</si>
  <si>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</si>
  <si>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</si>
  <si>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</si>
  <si>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</si>
  <si>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</si>
  <si>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</si>
  <si>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</si>
  <si>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</si>
  <si>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</si>
  <si>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</si>
  <si>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</si>
  <si>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</si>
  <si>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</si>
  <si>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</si>
  <si>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</si>
  <si>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</si>
  <si>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</si>
  <si>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</si>
  <si>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</si>
  <si>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</si>
  <si>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</si>
  <si>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</si>
  <si>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</si>
  <si>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</si>
  <si>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</si>
  <si>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</si>
  <si>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</si>
  <si>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</si>
  <si>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</si>
  <si>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</si>
  <si>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</si>
  <si>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</si>
  <si>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</si>
  <si>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</si>
  <si>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</si>
  <si>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</si>
  <si>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</si>
  <si>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</si>
  <si>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</si>
  <si>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</si>
  <si>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</si>
  <si>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</si>
  <si>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</si>
  <si>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</si>
  <si>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</si>
  <si>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</si>
  <si>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</si>
  <si>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</si>
  <si>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</si>
  <si>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</si>
  <si>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</si>
  <si>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</si>
  <si>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</si>
  <si>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</si>
  <si>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</si>
  <si>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</si>
  <si>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</si>
  <si>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</si>
  <si>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</si>
  <si>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</si>
  <si>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</si>
  <si>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</si>
  <si>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</si>
  <si>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</si>
  <si>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</si>
  <si>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</si>
  <si>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</si>
  <si>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</si>
  <si>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</si>
  <si>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</si>
  <si>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</si>
  <si>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</si>
  <si>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</si>
  <si>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</si>
  <si>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</si>
  <si>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</si>
  <si>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</si>
  <si>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</si>
  <si>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</si>
  <si>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</si>
  <si>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</si>
  <si>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</si>
  <si>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</si>
  <si>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</si>
  <si>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</si>
  <si>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</si>
  <si>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</si>
  <si>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</si>
  <si>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</si>
  <si>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</si>
  <si>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</si>
  <si>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</si>
  <si>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</si>
  <si>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</si>
  <si>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</si>
  <si>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</si>
  <si>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</si>
  <si>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</si>
  <si>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</si>
  <si>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</si>
  <si>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</si>
  <si>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</si>
  <si>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</si>
  <si>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</si>
  <si>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</si>
  <si>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</si>
  <si>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</si>
  <si>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</si>
  <si>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</si>
  <si>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</si>
  <si>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</si>
  <si>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</si>
  <si>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</si>
  <si>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</si>
  <si>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</si>
  <si>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</si>
  <si>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</si>
  <si>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</si>
  <si>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</si>
  <si>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</si>
  <si>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</si>
  <si>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</si>
  <si>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</si>
  <si>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</si>
  <si>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</si>
  <si>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</si>
  <si>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</si>
  <si>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</si>
  <si>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</si>
  <si>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</si>
  <si>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</si>
  <si>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</si>
  <si>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</si>
  <si>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</si>
  <si>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</si>
  <si>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</si>
  <si>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</si>
  <si>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</si>
  <si>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</si>
  <si>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</si>
  <si>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</si>
  <si>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</si>
  <si>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</si>
  <si>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</si>
  <si>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</si>
  <si>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</si>
  <si>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</si>
  <si>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</si>
  <si>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</si>
  <si>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</si>
  <si>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</si>
  <si>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</si>
  <si>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</si>
  <si>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</si>
  <si>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</si>
  <si>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</si>
  <si>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</si>
  <si>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</si>
  <si>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</si>
  <si>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</si>
  <si>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</si>
  <si>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</si>
  <si>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</si>
  <si>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</si>
  <si>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</si>
  <si>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</si>
  <si>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</si>
  <si>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</si>
  <si>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</si>
  <si>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</si>
  <si>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</si>
  <si>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</si>
  <si>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</si>
  <si>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</si>
  <si>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</si>
  <si>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</si>
  <si>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</si>
  <si>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</si>
  <si>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</si>
  <si>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</si>
  <si>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</si>
  <si>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</si>
  <si>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</si>
  <si>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</si>
  <si>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</si>
  <si>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</si>
  <si>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</si>
  <si>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</si>
  <si>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</si>
  <si>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</si>
  <si>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</si>
  <si>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</si>
  <si>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</si>
  <si>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</si>
  <si>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</si>
  <si>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</si>
  <si>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</si>
  <si>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</si>
  <si>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</si>
  <si>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</si>
  <si>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</si>
  <si>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</si>
  <si>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</si>
  <si>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</si>
  <si>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</si>
  <si>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</si>
  <si>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</si>
  <si>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</si>
  <si>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</si>
  <si>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</si>
  <si>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</si>
  <si>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</si>
  <si>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</si>
  <si>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</si>
  <si>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</si>
  <si>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</si>
  <si>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</si>
  <si>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</si>
  <si>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</si>
  <si>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</si>
  <si>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</si>
  <si>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</si>
  <si>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</si>
  <si>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</si>
  <si>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</si>
  <si>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</si>
  <si>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</si>
  <si>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</si>
  <si>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</si>
  <si>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</si>
  <si>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</si>
  <si>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</si>
  <si>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</si>
  <si>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</si>
  <si>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</si>
  <si>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</si>
  <si>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</si>
  <si>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</si>
  <si>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</si>
  <si>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</si>
  <si>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</si>
  <si>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</si>
  <si>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</si>
  <si>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</si>
  <si>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</si>
  <si>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</si>
  <si>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</si>
  <si>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</si>
  <si>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</si>
  <si>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</si>
  <si>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</si>
  <si>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</si>
  <si>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</si>
  <si>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</si>
  <si>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</si>
  <si>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</si>
  <si>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</si>
  <si>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</si>
  <si>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</si>
  <si>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</si>
  <si>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</si>
  <si>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</si>
  <si>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</si>
  <si>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</si>
  <si>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</si>
  <si>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</si>
  <si>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</si>
  <si>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</si>
  <si>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</si>
  <si>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</si>
  <si>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</si>
  <si>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</si>
  <si>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</si>
  <si>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</si>
  <si>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</si>
  <si>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</si>
  <si>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</si>
  <si>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</si>
  <si>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</si>
  <si>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</si>
  <si>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</si>
  <si>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</si>
  <si>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</si>
  <si>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</si>
  <si>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</si>
  <si>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</si>
  <si>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</si>
  <si>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</si>
  <si>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</si>
  <si>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</si>
  <si>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</si>
  <si>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</si>
  <si>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</si>
  <si>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</si>
  <si>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</si>
  <si>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</si>
  <si>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</si>
  <si>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</si>
  <si>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</si>
  <si>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</si>
  <si>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</si>
  <si>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</si>
  <si>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</si>
  <si>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</si>
  <si>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</si>
  <si>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</si>
  <si>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</si>
  <si>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</si>
  <si>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</si>
  <si>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</si>
  <si>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</si>
  <si>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</si>
  <si>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</si>
  <si>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</si>
  <si>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</si>
  <si>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</si>
  <si>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</si>
  <si>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</si>
  <si>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</si>
  <si>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</si>
  <si>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</si>
  <si>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</si>
  <si>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</si>
  <si>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</si>
  <si>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</si>
  <si>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</si>
  <si>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</si>
  <si>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</si>
  <si>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</si>
  <si>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</si>
  <si>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</si>
  <si>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</si>
  <si>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</si>
  <si>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</si>
  <si>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</si>
  <si>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</si>
  <si>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</si>
  <si>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</si>
  <si>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</si>
  <si>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</si>
  <si>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</si>
  <si>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</si>
  <si>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</si>
  <si>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</si>
  <si>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</si>
  <si>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</si>
  <si>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</si>
  <si>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</si>
  <si>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</si>
  <si>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</si>
  <si>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</si>
  <si>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</si>
  <si>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</si>
  <si>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</si>
  <si>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</si>
  <si>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</si>
  <si>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</si>
  <si>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</si>
  <si>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</si>
  <si>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</si>
  <si>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</si>
  <si>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</si>
  <si>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</si>
  <si>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</si>
  <si>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</si>
  <si>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</si>
  <si>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</si>
  <si>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</si>
  <si>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</si>
  <si>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</si>
  <si>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</si>
  <si>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</si>
  <si>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</si>
  <si>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</si>
  <si>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</si>
  <si>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</si>
  <si>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</si>
  <si>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</si>
  <si>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</si>
  <si>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</si>
  <si>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</si>
  <si>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</si>
  <si>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</si>
  <si>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</si>
  <si>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</si>
  <si>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</si>
  <si>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</si>
  <si>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</si>
  <si>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</si>
  <si>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</si>
  <si>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</si>
  <si>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</si>
  <si>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</si>
  <si>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</si>
  <si>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</si>
  <si>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</si>
  <si>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</si>
  <si>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</si>
  <si>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</si>
  <si>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</si>
  <si>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</si>
  <si>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</si>
  <si>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</si>
  <si>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</si>
  <si>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</si>
  <si>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</si>
  <si>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</si>
  <si>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</si>
  <si>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</si>
  <si>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</si>
  <si>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</si>
  <si>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</si>
  <si>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</si>
  <si>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</si>
  <si>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</si>
  <si>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</si>
  <si>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</si>
  <si>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</si>
  <si>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</si>
  <si>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</si>
  <si>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</si>
  <si>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</si>
  <si>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</si>
  <si>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</si>
  <si>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</si>
  <si>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</si>
  <si>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</si>
  <si>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</si>
  <si>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</si>
  <si>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</si>
  <si>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</si>
  <si>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</si>
  <si>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</si>
  <si>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</si>
  <si>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</si>
  <si>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</si>
  <si>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</si>
  <si>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</si>
  <si>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</si>
  <si>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</si>
  <si>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</si>
  <si>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</si>
  <si>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</si>
  <si>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</si>
  <si>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</si>
  <si>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</si>
  <si>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</si>
  <si>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</si>
  <si>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</si>
  <si>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</si>
  <si>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</si>
  <si>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</si>
  <si>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</si>
  <si>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</si>
  <si>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</si>
  <si>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</si>
  <si>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</si>
  <si>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</si>
  <si>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</si>
  <si>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</si>
  <si>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</si>
  <si>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</si>
  <si>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</si>
  <si>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</si>
  <si>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</si>
  <si>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</si>
  <si>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</si>
  <si>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</si>
  <si>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</si>
  <si>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</si>
  <si>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</si>
  <si>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</si>
  <si>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</si>
  <si>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</si>
  <si>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</si>
  <si>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</si>
  <si>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</si>
  <si>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</si>
  <si>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</si>
  <si>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</si>
  <si>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</si>
  <si>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</si>
  <si>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</si>
  <si>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</si>
  <si>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</si>
  <si>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</si>
  <si>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</si>
  <si>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</si>
  <si>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</si>
  <si>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</si>
  <si>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</si>
  <si>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</si>
  <si>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</si>
  <si>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</si>
  <si>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</si>
  <si>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</si>
  <si>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</si>
  <si>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</si>
  <si>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</si>
  <si>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</si>
  <si>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</si>
  <si>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</si>
  <si>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</si>
  <si>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</si>
  <si>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</si>
  <si>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</si>
  <si>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</si>
  <si>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</si>
  <si>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</si>
  <si>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</si>
  <si>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</si>
  <si>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</si>
  <si>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</si>
  <si>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</si>
  <si>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</si>
  <si>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</si>
  <si>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</si>
  <si>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</si>
  <si>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</si>
  <si>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</si>
  <si>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</si>
  <si>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</si>
  <si>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</si>
  <si>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</si>
  <si>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</si>
  <si>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</si>
  <si>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</si>
  <si>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</si>
  <si>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</si>
  <si>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</si>
  <si>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</si>
  <si>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</si>
  <si>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</si>
  <si>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</si>
  <si>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</si>
  <si>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</si>
  <si>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</si>
  <si>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</si>
  <si>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</si>
  <si>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</si>
  <si>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</si>
  <si>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</si>
  <si>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</si>
  <si>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</si>
  <si>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</si>
  <si>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</si>
  <si>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</si>
  <si>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</si>
  <si>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</si>
  <si>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</si>
  <si>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</si>
  <si>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</si>
  <si>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</si>
  <si>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</si>
  <si>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</si>
  <si>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</si>
  <si>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</si>
  <si>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</si>
  <si>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</si>
  <si>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</si>
  <si>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</si>
  <si>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</si>
  <si>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</si>
  <si>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</si>
  <si>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</si>
  <si>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</si>
  <si>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</si>
  <si>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</si>
  <si>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</si>
  <si>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</si>
  <si>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</si>
  <si>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</si>
  <si>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</si>
  <si>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</si>
  <si>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</si>
  <si>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</si>
  <si>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</si>
  <si>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</si>
  <si>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</si>
  <si>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</si>
  <si>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</si>
  <si>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</si>
  <si>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</si>
  <si>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</si>
  <si>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</si>
  <si>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</si>
  <si>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</si>
  <si>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</si>
  <si>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</si>
  <si>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</si>
  <si>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</si>
  <si>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</si>
  <si>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</si>
  <si>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</si>
  <si>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</si>
  <si>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</si>
  <si>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</si>
  <si>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</si>
  <si>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</si>
  <si>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</si>
  <si>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</si>
  <si>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</si>
  <si>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</si>
  <si>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</si>
  <si>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</si>
  <si>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</si>
  <si>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</si>
  <si>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</si>
  <si>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</si>
  <si>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</si>
  <si>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</si>
  <si>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</si>
  <si>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</si>
  <si>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</si>
  <si>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</si>
  <si>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</si>
  <si>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</si>
  <si>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</si>
  <si>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</si>
  <si>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</si>
  <si>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</si>
  <si>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</si>
  <si>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</si>
  <si>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</si>
  <si>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</si>
  <si>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</si>
  <si>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</si>
  <si>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</si>
  <si>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</si>
  <si>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</si>
  <si>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</si>
  <si>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</si>
  <si>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</si>
  <si>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</si>
  <si>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</si>
  <si>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</si>
  <si>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</si>
  <si>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</si>
  <si>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</si>
  <si>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</si>
  <si>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</si>
  <si>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</si>
  <si>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</si>
  <si>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</si>
  <si>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</si>
  <si>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</si>
  <si>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</si>
  <si>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</si>
  <si>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</si>
  <si>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</si>
  <si>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</si>
  <si>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</si>
  <si>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</si>
  <si>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</si>
  <si>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</si>
  <si>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</si>
  <si>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</si>
  <si>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</si>
  <si>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</si>
  <si>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</si>
  <si>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</si>
  <si>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</si>
  <si>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</si>
  <si>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</si>
  <si>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</si>
  <si>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</si>
  <si>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</si>
  <si>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</si>
  <si>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</si>
  <si>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</si>
  <si>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</si>
  <si>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</si>
  <si>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</si>
  <si>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</si>
  <si>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</si>
  <si>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</si>
  <si>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</si>
  <si>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</si>
  <si>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</si>
  <si>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</si>
  <si>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</si>
  <si>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</si>
  <si>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</si>
  <si>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</si>
  <si>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</si>
  <si>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</si>
  <si>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</si>
  <si>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</si>
  <si>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</si>
  <si>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</si>
  <si>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</si>
  <si>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</si>
  <si>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</si>
  <si>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</si>
  <si>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</si>
  <si>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</si>
  <si>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</si>
  <si>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</si>
  <si>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</si>
  <si>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</si>
  <si>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</si>
  <si>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</si>
  <si>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</si>
  <si>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</si>
  <si>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</si>
  <si>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</si>
  <si>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</si>
  <si>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</si>
  <si>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</si>
  <si>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</si>
  <si>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</si>
  <si>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</si>
  <si>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</si>
  <si>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</si>
  <si>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</si>
  <si>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</si>
  <si>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</si>
  <si>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</si>
  <si>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</si>
  <si>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</si>
  <si>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</si>
  <si>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</si>
  <si>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</si>
  <si>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</si>
  <si>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</si>
  <si>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</si>
  <si>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</si>
  <si>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</si>
  <si>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</si>
  <si>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</si>
  <si>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</si>
  <si>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</si>
  <si>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</si>
  <si>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</si>
  <si>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</si>
  <si>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</si>
  <si>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</si>
  <si>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</si>
  <si>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</si>
  <si>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</si>
  <si>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</si>
  <si>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</si>
  <si>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</si>
  <si>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</si>
  <si>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</si>
  <si>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</si>
  <si>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</si>
  <si>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</si>
  <si>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</si>
  <si>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</si>
  <si>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</si>
  <si>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</si>
  <si>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</si>
  <si>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</si>
  <si>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</si>
  <si>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</si>
  <si>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</si>
  <si>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</si>
  <si>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</si>
  <si>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</si>
  <si>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</si>
  <si>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</si>
  <si>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</si>
  <si>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</si>
  <si>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</si>
  <si>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</si>
  <si>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</si>
  <si>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</si>
  <si>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</si>
  <si>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</si>
  <si>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</si>
  <si>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</si>
  <si>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</si>
  <si>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</si>
  <si>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</si>
  <si>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</si>
  <si>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</si>
  <si>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</si>
  <si>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</si>
  <si>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</si>
  <si>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</si>
  <si>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</si>
  <si>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</si>
  <si>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</si>
  <si>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</si>
  <si>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</si>
  <si>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</si>
  <si>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</si>
  <si>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</si>
  <si>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</si>
  <si>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</si>
  <si>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</si>
  <si>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</si>
  <si>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</si>
  <si>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</si>
  <si>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</si>
  <si>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</si>
  <si>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</si>
  <si>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</si>
  <si>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</si>
  <si>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</si>
  <si>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</si>
  <si>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</si>
  <si>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</si>
  <si>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</si>
  <si>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</si>
  <si>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</si>
  <si>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</si>
  <si>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</si>
  <si>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</si>
  <si>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</si>
  <si>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</si>
  <si>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</si>
  <si>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</si>
  <si>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</si>
  <si>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</si>
  <si>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</si>
  <si>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</si>
  <si>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</si>
  <si>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</si>
  <si>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</si>
  <si>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</si>
  <si>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</si>
  <si>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</si>
  <si>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</si>
  <si>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</si>
  <si>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</si>
  <si>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</si>
  <si>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</si>
  <si>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</si>
  <si>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</si>
  <si>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</si>
  <si>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</si>
  <si>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</si>
  <si>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</si>
  <si>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</si>
  <si>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</si>
  <si>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</si>
  <si>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</si>
  <si>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</si>
  <si>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</si>
  <si>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</si>
  <si>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</si>
  <si>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</si>
  <si>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</si>
  <si>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</si>
  <si>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</si>
  <si>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</si>
  <si>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</si>
  <si>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</si>
  <si>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</si>
  <si>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</si>
  <si>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</si>
  <si>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</si>
  <si>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</si>
  <si>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</si>
  <si>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</si>
  <si>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</si>
  <si>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</si>
  <si>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</si>
  <si>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</si>
  <si>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</si>
  <si>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</si>
  <si>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</si>
  <si>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</si>
  <si>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</si>
  <si>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</si>
  <si>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</si>
  <si>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</si>
  <si>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</si>
  <si>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</si>
  <si>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</si>
  <si>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</si>
  <si>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</si>
  <si>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</si>
  <si>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</si>
  <si>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</si>
  <si>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</si>
  <si>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</si>
  <si>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</si>
  <si>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</si>
  <si>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</si>
  <si>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</si>
  <si>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</si>
  <si>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</si>
  <si>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</si>
  <si>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</si>
  <si>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</si>
  <si>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</si>
  <si>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</si>
  <si>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</si>
  <si>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</si>
  <si>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</si>
  <si>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</si>
  <si>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</si>
  <si>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</si>
  <si>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</si>
  <si>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</si>
  <si>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</si>
  <si>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</si>
  <si>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</si>
  <si>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</si>
  <si>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</si>
  <si>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</si>
  <si>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</si>
  <si>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</si>
  <si>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</si>
  <si>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</si>
  <si>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</si>
  <si>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</si>
  <si>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</si>
  <si>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</si>
  <si>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</si>
  <si>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</si>
  <si>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</si>
  <si>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</si>
  <si>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</si>
  <si>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</si>
  <si>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</si>
  <si>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</si>
  <si>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</si>
  <si>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</si>
  <si>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</si>
  <si>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</si>
  <si>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</si>
  <si>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</si>
  <si>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</si>
  <si>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</si>
  <si>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</si>
  <si>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</si>
  <si>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</si>
  <si>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</si>
  <si>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</si>
  <si>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</si>
  <si>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</si>
  <si>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</si>
  <si>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</si>
  <si>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</si>
  <si>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</si>
  <si>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</si>
  <si>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</si>
  <si>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</si>
  <si>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</si>
  <si>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</si>
  <si>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</si>
  <si>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</si>
  <si>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</si>
  <si>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</si>
  <si>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</si>
  <si>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</si>
  <si>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</si>
  <si>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</si>
  <si>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</si>
  <si>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</si>
  <si>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</si>
  <si>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</si>
  <si>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</si>
  <si>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</si>
  <si>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</si>
  <si>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</si>
  <si>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</si>
  <si>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</si>
  <si>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</si>
  <si>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</si>
  <si>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</si>
  <si>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</si>
  <si>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</si>
  <si>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</si>
  <si>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</si>
  <si>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</si>
  <si>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</si>
  <si>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</si>
  <si>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</si>
  <si>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</si>
  <si>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</si>
  <si>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</si>
  <si>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</si>
  <si>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</si>
  <si>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</si>
  <si>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</si>
  <si>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</si>
  <si>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</si>
  <si>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</si>
  <si>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</si>
  <si>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</si>
  <si>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</si>
  <si>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</si>
  <si>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</si>
  <si>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</si>
  <si>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</si>
  <si>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</si>
  <si>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</si>
  <si>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</si>
  <si>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</si>
  <si>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</si>
  <si>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</si>
  <si>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</si>
  <si>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</si>
  <si>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</si>
  <si>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</si>
  <si>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</si>
  <si>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</si>
  <si>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</si>
  <si>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</si>
  <si>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</si>
  <si>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</si>
  <si>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</si>
  <si>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</si>
  <si>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</si>
  <si>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</si>
  <si>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</si>
  <si>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</si>
  <si>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</si>
  <si>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</si>
  <si>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</si>
  <si>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</si>
  <si>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</si>
  <si>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</si>
  <si>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</si>
  <si>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</si>
  <si>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</si>
  <si>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</si>
  <si>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</si>
  <si>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</si>
  <si>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</si>
  <si>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</si>
  <si>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</si>
  <si>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</si>
  <si>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</si>
  <si>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</si>
  <si>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</si>
  <si>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</si>
  <si>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</si>
  <si>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</si>
  <si>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</si>
  <si>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</si>
  <si>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</si>
  <si>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</si>
  <si>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</si>
  <si>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</si>
  <si>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</si>
  <si>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</si>
  <si>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</si>
  <si>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</si>
  <si>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</si>
  <si>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</si>
  <si>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</si>
  <si>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</si>
  <si>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</si>
  <si>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</si>
  <si>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</si>
  <si>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</si>
  <si>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</si>
  <si>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</si>
  <si>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</si>
  <si>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</si>
  <si>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</si>
  <si>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</si>
  <si>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</si>
  <si>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</si>
  <si>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</si>
  <si>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</si>
  <si>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</si>
  <si>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</si>
  <si>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</si>
  <si>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</si>
  <si>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</si>
  <si>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</si>
  <si>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</si>
  <si>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</si>
  <si>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</si>
  <si>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</si>
  <si>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</si>
  <si>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</si>
  <si>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</si>
  <si>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</si>
  <si>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</si>
  <si>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</si>
  <si>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</si>
  <si>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</si>
  <si>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</si>
  <si>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</si>
  <si>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</si>
  <si>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</si>
  <si>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</si>
  <si>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</si>
  <si>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</si>
  <si>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</si>
  <si>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</si>
  <si>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</si>
  <si>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</si>
  <si>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</si>
  <si>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</si>
  <si>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</si>
  <si>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</si>
  <si>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</si>
  <si>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</si>
  <si>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</si>
  <si>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</si>
  <si>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</si>
  <si>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</si>
  <si>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</si>
  <si>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</si>
  <si>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</si>
  <si>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</si>
  <si>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</si>
  <si>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</si>
  <si>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</si>
  <si>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</si>
  <si>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</si>
  <si>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</si>
  <si>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</si>
  <si>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</si>
  <si>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</si>
  <si>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</si>
  <si>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</si>
  <si>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</si>
  <si>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</si>
  <si>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</si>
  <si>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</si>
  <si>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</si>
  <si>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</si>
  <si>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</si>
  <si>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</si>
  <si>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</si>
  <si>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</si>
  <si>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</si>
  <si>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</si>
  <si>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</si>
  <si>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</si>
  <si>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</si>
  <si>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</si>
  <si>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</si>
  <si>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</si>
  <si>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</si>
  <si>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</si>
  <si>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</si>
  <si>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</si>
  <si>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</si>
  <si>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</si>
  <si>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</si>
  <si>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</si>
  <si>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</si>
  <si>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</si>
  <si>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</si>
  <si>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</si>
  <si>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</si>
  <si>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</si>
  <si>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</si>
  <si>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</si>
  <si>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</si>
  <si>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</si>
  <si>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</si>
  <si>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</si>
  <si>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</si>
  <si>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</si>
  <si>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</si>
  <si>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</si>
  <si>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</si>
  <si>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</si>
  <si>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</si>
  <si>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</si>
  <si>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</si>
  <si>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</si>
  <si>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</si>
  <si>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</si>
  <si>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</si>
  <si>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</si>
  <si>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</si>
  <si>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</si>
  <si>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</si>
  <si>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</si>
  <si>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</si>
  <si>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</si>
  <si>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</si>
  <si>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</si>
  <si>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</si>
  <si>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</si>
  <si>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</si>
  <si>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</si>
  <si>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</si>
  <si>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</si>
  <si>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</si>
  <si>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</si>
  <si>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</si>
  <si>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</si>
  <si>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</si>
  <si>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</si>
  <si>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</si>
  <si>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</si>
  <si>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</si>
  <si>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</si>
  <si>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</si>
  <si>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</si>
  <si>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</si>
  <si>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</si>
  <si>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</si>
  <si>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</si>
  <si>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</si>
  <si>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</si>
  <si>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</si>
  <si>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</si>
  <si>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</si>
  <si>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</si>
  <si>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</si>
  <si>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</si>
  <si>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</si>
  <si>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</si>
  <si>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</si>
  <si>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</si>
  <si>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</si>
  <si>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</si>
  <si>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</si>
  <si>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</si>
  <si>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</si>
  <si>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</si>
  <si>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</si>
  <si>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</si>
  <si>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</si>
  <si>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</si>
  <si>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</si>
  <si>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</si>
  <si>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</si>
  <si>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</si>
  <si>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</si>
  <si>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</si>
  <si>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</si>
  <si>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</si>
  <si>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</si>
  <si>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</si>
  <si>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</si>
  <si>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</si>
  <si>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</si>
  <si>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</si>
  <si>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</si>
  <si>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</si>
  <si>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</si>
  <si>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</si>
  <si>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</si>
  <si>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</si>
  <si>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</si>
  <si>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</si>
  <si>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</si>
  <si>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</si>
  <si>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</si>
  <si>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</si>
  <si>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</si>
  <si>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</si>
  <si>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</si>
  <si>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</si>
  <si>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</si>
  <si>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</si>
  <si>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</si>
  <si>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</si>
  <si>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</si>
  <si>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</si>
  <si>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</si>
  <si>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</si>
  <si>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</si>
  <si>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</si>
  <si>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</si>
  <si>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</si>
  <si>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</si>
  <si>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</si>
  <si>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</si>
  <si>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</si>
  <si>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</si>
  <si>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</si>
  <si>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</si>
  <si>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</si>
  <si>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</si>
  <si>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</si>
  <si>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</si>
  <si>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</si>
  <si>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</si>
  <si>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</si>
  <si>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</si>
  <si>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</si>
  <si>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</si>
  <si>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</si>
  <si>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</si>
  <si>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</si>
  <si>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</si>
  <si>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</si>
  <si>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</si>
  <si>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</si>
  <si>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</si>
  <si>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</si>
  <si>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</si>
  <si>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</si>
  <si>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</si>
  <si>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</si>
  <si>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</si>
  <si>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</si>
  <si>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</si>
  <si>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</si>
  <si>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</si>
  <si>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</si>
  <si>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</si>
  <si>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</si>
  <si>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</si>
  <si>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</si>
  <si>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</si>
  <si>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</si>
  <si>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</si>
  <si>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</si>
  <si>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</si>
  <si>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</si>
  <si>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</si>
  <si>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</si>
  <si>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</si>
  <si>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</si>
  <si>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</si>
  <si>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</si>
  <si>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</si>
  <si>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</si>
  <si>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</si>
  <si>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</si>
  <si>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</si>
  <si>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</si>
  <si>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</si>
  <si>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</si>
  <si>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</si>
  <si>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</si>
  <si>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</si>
  <si>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</si>
  <si>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</si>
  <si>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</si>
  <si>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</si>
  <si>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</si>
  <si>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</si>
  <si>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</si>
  <si>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</si>
  <si>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</si>
  <si>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</si>
  <si>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</si>
  <si>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</si>
  <si>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</si>
  <si>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</si>
  <si>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</si>
  <si>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</si>
  <si>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</si>
  <si>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</si>
  <si>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</si>
  <si>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</si>
  <si>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</si>
  <si>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</si>
  <si>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</si>
  <si>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</si>
  <si>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</si>
  <si>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</si>
  <si>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</si>
  <si>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</si>
  <si>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</si>
  <si>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</si>
  <si>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</si>
  <si>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</si>
  <si>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</si>
  <si>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</si>
  <si>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</si>
  <si>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</si>
  <si>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</si>
  <si>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</si>
  <si>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</si>
  <si>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</si>
  <si>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</si>
  <si>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</si>
  <si>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</si>
  <si>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</si>
  <si>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</si>
  <si>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</si>
  <si>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</si>
  <si>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</si>
  <si>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</si>
  <si>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</si>
  <si>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</si>
  <si>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</si>
  <si>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</si>
  <si>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</si>
  <si>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</si>
  <si>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</si>
  <si>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</si>
  <si>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</si>
  <si>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</si>
  <si>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</si>
  <si>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</si>
  <si>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</si>
  <si>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</si>
  <si>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</si>
  <si>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</si>
  <si>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</si>
  <si>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</si>
  <si>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</si>
  <si>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</si>
  <si>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</si>
  <si>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</si>
  <si>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</si>
  <si>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</si>
  <si>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</si>
  <si>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</si>
  <si>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</si>
  <si>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</si>
  <si>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</si>
  <si>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</si>
  <si>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</si>
  <si>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</si>
  <si>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</si>
  <si>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</si>
  <si>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</si>
  <si>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</si>
  <si>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</si>
  <si>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</si>
  <si>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</si>
  <si>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</si>
  <si>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</si>
  <si>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</si>
  <si>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</si>
  <si>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</si>
  <si>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</si>
  <si>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</si>
  <si>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</si>
  <si>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</si>
  <si>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</si>
  <si>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</si>
  <si>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</si>
  <si>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</si>
  <si>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</si>
  <si>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</si>
  <si>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</si>
  <si>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</si>
  <si>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</si>
  <si>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</si>
  <si>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</si>
  <si>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</si>
  <si>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</si>
  <si>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</si>
  <si>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</si>
  <si>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</si>
  <si>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</si>
  <si>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</si>
  <si>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</si>
  <si>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</si>
  <si>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</si>
  <si>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</si>
  <si>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</si>
  <si>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</si>
  <si>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</si>
  <si>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</si>
  <si>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</si>
  <si>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</si>
  <si>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</si>
  <si>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</si>
  <si>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</si>
  <si>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</si>
  <si>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</si>
  <si>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</si>
  <si>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</si>
  <si>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</si>
  <si>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</si>
  <si>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</si>
  <si>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</si>
  <si>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</si>
  <si>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</si>
  <si>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</si>
  <si>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</si>
  <si>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</si>
  <si>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</si>
  <si>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</si>
  <si>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</si>
  <si>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</si>
  <si>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</si>
  <si>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</si>
  <si>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</si>
  <si>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</si>
  <si>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</si>
  <si>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</si>
  <si>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</si>
  <si>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</si>
  <si>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</si>
  <si>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</si>
  <si>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</si>
  <si>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</si>
  <si>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</si>
  <si>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</si>
  <si>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</si>
  <si>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</si>
  <si>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</si>
  <si>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</si>
  <si>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</si>
  <si>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</si>
  <si>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</si>
  <si>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</si>
  <si>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</si>
  <si>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</si>
  <si>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</si>
  <si>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</si>
  <si>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</si>
  <si>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</si>
  <si>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</si>
  <si>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</si>
  <si>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</si>
  <si>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</si>
  <si>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</si>
  <si>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</si>
  <si>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</si>
  <si>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</si>
  <si>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</si>
  <si>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</si>
  <si>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</si>
  <si>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</si>
  <si>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</si>
  <si>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</si>
  <si>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</si>
  <si>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</si>
  <si>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</si>
  <si>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</si>
  <si>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</si>
  <si>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</si>
  <si>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</si>
  <si>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</si>
  <si>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</si>
  <si>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</si>
  <si>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</si>
  <si>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</si>
  <si>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</si>
  <si>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</si>
  <si>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</si>
  <si>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</si>
  <si>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</si>
  <si>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</si>
  <si>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</si>
  <si>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</si>
  <si>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</si>
  <si>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</si>
  <si>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</si>
  <si>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</si>
  <si>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</si>
  <si>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</si>
  <si>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</si>
  <si>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</si>
  <si>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</si>
  <si>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</si>
  <si>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</si>
  <si>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</si>
  <si>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</si>
  <si>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</si>
  <si>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</si>
  <si>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</si>
  <si>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</si>
  <si>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</si>
  <si>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</si>
  <si>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</si>
  <si>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</si>
  <si>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</si>
  <si>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</si>
  <si>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</si>
  <si>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</si>
  <si>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</si>
  <si>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</si>
  <si>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</si>
  <si>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</si>
  <si>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</si>
  <si>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</si>
  <si>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</si>
  <si>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</si>
  <si>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</si>
  <si>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</si>
  <si>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</si>
  <si>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</si>
  <si>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</si>
  <si>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</si>
  <si>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</si>
  <si>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</si>
  <si>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</si>
  <si>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</si>
  <si>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</si>
  <si>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</si>
  <si>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</si>
  <si>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</si>
  <si>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</si>
  <si>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</si>
  <si>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</si>
  <si>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</si>
  <si>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</si>
  <si>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</si>
  <si>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</si>
  <si>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</si>
  <si>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</si>
  <si>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</si>
  <si>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</si>
  <si>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</si>
  <si>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</si>
  <si>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</si>
  <si>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</si>
  <si>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</si>
  <si>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</si>
  <si>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</si>
  <si>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</si>
  <si>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</si>
  <si>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</si>
  <si>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</si>
  <si>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</si>
  <si>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</si>
  <si>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</si>
  <si>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</si>
  <si>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</si>
  <si>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</si>
  <si>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</si>
  <si>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</si>
  <si>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</si>
  <si>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</si>
  <si>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</si>
  <si>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</si>
  <si>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</si>
  <si>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</si>
  <si>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</si>
  <si>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</si>
  <si>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</si>
  <si>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</si>
  <si>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</si>
  <si>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</si>
  <si>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</si>
  <si>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</si>
  <si>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</si>
  <si>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</si>
  <si>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</si>
  <si>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</si>
  <si>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</si>
  <si>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</si>
  <si>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</si>
  <si>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</si>
  <si>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</si>
  <si>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</si>
  <si>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</si>
  <si>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</si>
  <si>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</si>
  <si>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</si>
  <si>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</si>
  <si>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</si>
  <si>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</si>
  <si>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</si>
  <si>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</si>
  <si>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</si>
  <si>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</si>
  <si>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</si>
  <si>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</si>
  <si>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</si>
  <si>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</si>
  <si>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</si>
  <si>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</si>
  <si>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</si>
  <si>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</si>
  <si>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</si>
  <si>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</si>
  <si>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</si>
  <si>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</si>
  <si>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</si>
  <si>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</si>
  <si>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</si>
  <si>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</si>
  <si>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</si>
  <si>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</si>
  <si>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</si>
  <si>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</si>
  <si>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</si>
  <si>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</si>
  <si>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</si>
  <si>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</si>
  <si>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</si>
  <si>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</si>
  <si>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</si>
  <si>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</si>
  <si>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</si>
  <si>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</si>
  <si>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</si>
  <si>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</si>
  <si>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</si>
  <si>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</si>
  <si>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</si>
  <si>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</si>
  <si>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</si>
  <si>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</si>
  <si>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</si>
  <si>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</si>
  <si>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</si>
  <si>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</si>
  <si>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</si>
  <si>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</si>
  <si>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</si>
  <si>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</si>
  <si>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</si>
  <si>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</si>
  <si>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</si>
  <si>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</si>
  <si>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</si>
  <si>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</si>
  <si>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</si>
  <si>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</si>
  <si>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</si>
  <si>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</si>
  <si>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</si>
  <si>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</si>
  <si>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</si>
  <si>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</si>
  <si>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</si>
  <si>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</si>
  <si>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</si>
  <si>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</si>
  <si>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</si>
  <si>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</si>
  <si>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</si>
  <si>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</si>
  <si>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</si>
  <si>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</si>
  <si>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</si>
  <si>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</si>
  <si>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</si>
  <si>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</si>
  <si>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</si>
  <si>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</si>
  <si>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</si>
  <si>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</si>
  <si>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</si>
  <si>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</si>
  <si>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</si>
  <si>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</si>
  <si>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</si>
  <si>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</si>
  <si>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</si>
  <si>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</si>
  <si>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</si>
  <si>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</si>
  <si>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</si>
  <si>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</si>
  <si>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</si>
  <si>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</si>
  <si>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</si>
  <si>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</si>
  <si>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</si>
  <si>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</si>
  <si>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</si>
  <si>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</si>
  <si>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</si>
  <si>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</si>
  <si>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</si>
  <si>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</si>
  <si>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</si>
  <si>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</si>
  <si>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</si>
  <si>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</si>
  <si>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</si>
  <si>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</si>
  <si>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</si>
  <si>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</si>
  <si>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</si>
  <si>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</si>
  <si>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</si>
  <si>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</si>
  <si>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</si>
  <si>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</si>
  <si>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</si>
  <si>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</si>
  <si>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</si>
  <si>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</si>
  <si>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</si>
  <si>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</si>
  <si>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</si>
  <si>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</si>
  <si>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</si>
  <si>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</si>
  <si>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</si>
  <si>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</si>
  <si>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</si>
  <si>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</si>
  <si>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</si>
  <si>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</si>
  <si>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</si>
  <si>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</si>
  <si>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</si>
  <si>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</si>
  <si>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</si>
  <si>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</si>
  <si>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</si>
  <si>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</si>
  <si>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</si>
  <si>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</si>
  <si>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</si>
  <si>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</si>
  <si>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</si>
  <si>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</si>
  <si>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</si>
  <si>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</si>
  <si>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</si>
  <si>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</si>
  <si>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</si>
  <si>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</si>
  <si>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</si>
  <si>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</si>
  <si>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</si>
  <si>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</si>
  <si>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</si>
  <si>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</si>
  <si>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</si>
  <si>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</si>
  <si>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</si>
  <si>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</si>
  <si>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</si>
  <si>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</si>
  <si>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</si>
  <si>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</si>
  <si>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</si>
  <si>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</si>
  <si>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</si>
  <si>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</si>
  <si>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</si>
  <si>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</si>
  <si>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</si>
  <si>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</si>
  <si>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</si>
  <si>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</si>
  <si>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</si>
  <si>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</si>
  <si>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</si>
  <si>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</si>
  <si>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</si>
  <si>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</si>
  <si>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</si>
  <si>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</si>
  <si>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</si>
  <si>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</si>
  <si>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</si>
  <si>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</si>
  <si>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</si>
  <si>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</si>
  <si>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</si>
  <si>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</si>
  <si>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</si>
  <si>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</si>
  <si>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</si>
  <si>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</si>
  <si>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</si>
  <si>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</si>
  <si>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</si>
  <si>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</si>
  <si>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</si>
  <si>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</si>
  <si>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</si>
  <si>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</si>
  <si>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</si>
  <si>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</si>
  <si>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</si>
  <si>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</si>
  <si>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</si>
  <si>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</si>
  <si>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</si>
  <si>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</si>
  <si>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</si>
  <si>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</si>
  <si>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</si>
  <si>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</si>
  <si>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</si>
  <si>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</si>
  <si>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</si>
  <si>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</si>
  <si>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</si>
  <si>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</si>
  <si>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</si>
  <si>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</si>
  <si>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</si>
  <si>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</si>
  <si>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</si>
  <si>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</si>
  <si>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</si>
  <si>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</si>
  <si>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</si>
  <si>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</si>
  <si>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</si>
  <si>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</si>
  <si>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</si>
  <si>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</si>
  <si>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</si>
  <si>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</si>
  <si>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</si>
  <si>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</si>
  <si>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</si>
  <si>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</si>
  <si>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</si>
  <si>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</si>
  <si>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</si>
  <si>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</si>
  <si>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</si>
  <si>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</si>
  <si>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</si>
  <si>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</si>
  <si>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</si>
  <si>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</si>
  <si>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</si>
  <si>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</si>
  <si>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</si>
  <si>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</si>
  <si>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</si>
  <si>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</si>
  <si>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</si>
  <si>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</si>
  <si>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</si>
  <si>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</si>
  <si>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</si>
  <si>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</si>
  <si>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</si>
  <si>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</si>
  <si>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</si>
  <si>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</si>
  <si>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</si>
  <si>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</si>
  <si>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</si>
  <si>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</si>
  <si>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</si>
  <si>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</si>
  <si>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</si>
  <si>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</si>
  <si>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</si>
  <si>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</si>
  <si>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</si>
  <si>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</si>
  <si>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</si>
  <si>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</si>
  <si>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</si>
  <si>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</si>
  <si>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</si>
  <si>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</si>
  <si>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</si>
  <si>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</si>
  <si>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</si>
  <si>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</si>
  <si>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</si>
  <si>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</si>
  <si>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</si>
  <si>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</si>
  <si>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</si>
  <si>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</si>
  <si>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</si>
  <si>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</si>
  <si>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</si>
  <si>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</si>
  <si>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</si>
  <si>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</si>
  <si>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</si>
  <si>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</si>
  <si>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</si>
  <si>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</si>
  <si>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</si>
  <si>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</si>
  <si>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</si>
  <si>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</si>
  <si>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</si>
  <si>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</si>
  <si>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</si>
  <si>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</si>
  <si>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</si>
  <si>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</si>
  <si>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</si>
  <si>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</si>
  <si>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</si>
  <si>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</si>
  <si>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</si>
  <si>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</si>
  <si>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</si>
  <si>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</si>
  <si>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</si>
  <si>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</si>
  <si>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</si>
  <si>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</si>
  <si>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</si>
  <si>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</si>
  <si>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</si>
  <si>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</si>
  <si>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</si>
  <si>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</si>
  <si>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</si>
  <si>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</si>
  <si>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</si>
  <si>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</si>
  <si>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</si>
  <si>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</si>
  <si>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</si>
  <si>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</si>
  <si>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</si>
  <si>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</si>
  <si>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</si>
  <si>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</si>
  <si>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</si>
  <si>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</si>
  <si>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</si>
  <si>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</si>
  <si>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</si>
  <si>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</si>
  <si>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</si>
  <si>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</si>
  <si>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</si>
  <si>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</si>
  <si>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</si>
  <si>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</si>
  <si>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</si>
  <si>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</si>
  <si>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</si>
  <si>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</si>
  <si>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</si>
  <si>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</si>
  <si>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</si>
  <si>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</si>
  <si>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</si>
  <si>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</si>
  <si>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</si>
  <si>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</si>
  <si>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</si>
  <si>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</si>
  <si>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</si>
  <si>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</si>
  <si>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</si>
  <si>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</si>
  <si>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</si>
  <si>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</si>
  <si>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</si>
  <si>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</si>
  <si>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</si>
  <si>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</si>
  <si>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</si>
  <si>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</si>
  <si>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</si>
  <si>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</si>
  <si>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</si>
  <si>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</si>
  <si>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</si>
  <si>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</si>
  <si>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</si>
  <si>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</si>
  <si>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</si>
  <si>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</si>
  <si>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</si>
  <si>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</si>
  <si>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</si>
  <si>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</si>
  <si>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</si>
  <si>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</si>
  <si>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</si>
  <si>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</si>
  <si>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</si>
  <si>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</si>
  <si>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</si>
  <si>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</si>
  <si>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</si>
  <si>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</si>
  <si>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</si>
  <si>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</si>
  <si>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</si>
  <si>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</si>
  <si>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</si>
  <si>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</si>
  <si>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</si>
  <si>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</si>
  <si>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</si>
  <si>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</si>
  <si>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</si>
  <si>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</si>
  <si>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</si>
  <si>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</si>
  <si>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</si>
  <si>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</si>
  <si>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</si>
  <si>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</si>
  <si>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</si>
  <si>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</si>
  <si>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</si>
  <si>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</si>
  <si>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</si>
  <si>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</si>
  <si>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</si>
  <si>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</si>
  <si>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</si>
  <si>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</si>
  <si>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</si>
  <si>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</si>
  <si>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</si>
  <si>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</si>
  <si>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</si>
  <si>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</si>
  <si>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</si>
  <si>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</si>
  <si>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</si>
  <si>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</si>
  <si>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</si>
  <si>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</si>
  <si>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</si>
  <si>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</si>
  <si>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</si>
  <si>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</si>
  <si>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</si>
  <si>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</si>
  <si>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</si>
  <si>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</si>
  <si>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</si>
  <si>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</si>
  <si>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</si>
  <si>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</si>
  <si>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</si>
  <si>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</si>
  <si>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</si>
  <si>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</si>
  <si>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</si>
  <si>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</si>
  <si>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</si>
  <si>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</si>
  <si>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</si>
  <si>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</si>
  <si>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</si>
  <si>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</si>
  <si>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</si>
  <si>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</si>
  <si>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</si>
  <si>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</si>
  <si>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</si>
  <si>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</si>
  <si>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</si>
  <si>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</si>
  <si>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</si>
  <si>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</si>
  <si>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</si>
  <si>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</si>
  <si>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</si>
  <si>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</si>
  <si>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</si>
  <si>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</si>
  <si>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</si>
  <si>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</si>
  <si>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</si>
  <si>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</si>
  <si>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</si>
  <si>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</si>
  <si>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</si>
  <si>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</si>
  <si>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</si>
  <si>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</si>
  <si>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</si>
  <si>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</si>
  <si>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</si>
  <si>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</si>
  <si>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</si>
  <si>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</si>
  <si>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</si>
  <si>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</si>
  <si>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</si>
  <si>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</si>
  <si>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</si>
  <si>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</si>
  <si>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</si>
  <si>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</si>
  <si>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</si>
  <si>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</si>
  <si>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</si>
  <si>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</si>
  <si>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</si>
  <si>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</si>
  <si>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</si>
  <si>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</si>
  <si>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</si>
  <si>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</si>
  <si>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</si>
  <si>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</si>
  <si>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</si>
  <si>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</si>
  <si>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</si>
  <si>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</si>
  <si>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</si>
  <si>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</si>
  <si>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</si>
  <si>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</si>
  <si>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</si>
  <si>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</si>
  <si>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</si>
  <si>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</si>
  <si>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</si>
  <si>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</si>
  <si>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</si>
  <si>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</si>
  <si>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</si>
  <si>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</si>
  <si>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</si>
  <si>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</si>
  <si>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</si>
  <si>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</si>
  <si>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</si>
  <si>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</si>
  <si>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</si>
  <si>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</si>
  <si>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</si>
  <si>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</si>
  <si>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</si>
  <si>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</si>
  <si>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</si>
  <si>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</si>
  <si>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</si>
  <si>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</si>
  <si>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</si>
  <si>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</si>
  <si>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</si>
  <si>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</si>
  <si>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</si>
  <si>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</si>
  <si>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</si>
  <si>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</si>
  <si>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</si>
  <si>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</si>
  <si>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</si>
  <si>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</si>
  <si>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</si>
  <si>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</si>
  <si>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</si>
  <si>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</si>
  <si>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</si>
  <si>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</si>
  <si>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</si>
  <si>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</si>
  <si>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</si>
  <si>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</si>
  <si>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</si>
  <si>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</si>
  <si>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</si>
  <si>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</si>
  <si>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</si>
  <si>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</si>
  <si>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</si>
  <si>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</si>
  <si>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</si>
  <si>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</si>
  <si>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</si>
  <si>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</si>
  <si>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</si>
  <si>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</si>
  <si>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</si>
  <si>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</si>
  <si>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</si>
  <si>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</si>
  <si>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</si>
  <si>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</si>
  <si>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</si>
  <si>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</si>
  <si>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</si>
  <si>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</si>
  <si>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</si>
  <si>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</si>
  <si>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</si>
  <si>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</si>
  <si>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</si>
  <si>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</si>
  <si>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</si>
  <si>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</si>
  <si>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</si>
  <si>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</si>
  <si>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</si>
  <si>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</si>
  <si>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</si>
  <si>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</si>
  <si>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</si>
  <si>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</si>
  <si>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</si>
  <si>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</si>
  <si>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</si>
  <si>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</si>
  <si>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</si>
  <si>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</si>
  <si>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</si>
  <si>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</si>
  <si>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</si>
  <si>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</si>
  <si>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</si>
  <si>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</si>
  <si>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</si>
  <si>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</si>
  <si>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</si>
  <si>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</si>
  <si>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</si>
  <si>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</si>
  <si>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</si>
  <si>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</si>
  <si>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</si>
  <si>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</si>
  <si>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</si>
  <si>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</si>
  <si>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</si>
  <si>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</si>
  <si>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</si>
  <si>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</si>
  <si>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</si>
  <si>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</si>
  <si>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</si>
  <si>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</si>
  <si>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</si>
  <si>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</si>
  <si>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</si>
  <si>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</si>
  <si>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</si>
  <si>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</si>
  <si>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</si>
  <si>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</si>
  <si>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</si>
  <si>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</si>
  <si>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</si>
  <si>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</si>
  <si>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</si>
  <si>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</si>
  <si>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</si>
  <si>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</si>
  <si>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</si>
  <si>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</si>
  <si>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</si>
  <si>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</si>
  <si>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</si>
  <si>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</si>
  <si>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</si>
  <si>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</si>
  <si>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</si>
  <si>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</si>
  <si>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</si>
  <si>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</si>
  <si>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</si>
  <si>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</si>
  <si>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</si>
  <si>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</si>
  <si>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</si>
  <si>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</si>
  <si>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</si>
  <si>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</si>
  <si>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</si>
  <si>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</si>
  <si>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</si>
  <si>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</si>
  <si>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</si>
  <si>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</si>
  <si>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</si>
  <si>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</si>
  <si>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</si>
  <si>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</si>
  <si>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</si>
  <si>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</si>
  <si>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</si>
  <si>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</si>
  <si>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</si>
  <si>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</si>
  <si>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</si>
  <si>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</si>
  <si>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</si>
  <si>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</si>
  <si>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</si>
  <si>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</si>
  <si>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</si>
  <si>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</si>
  <si>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</si>
  <si>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</si>
  <si>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</si>
  <si>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</si>
  <si>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</si>
  <si>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</si>
  <si>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</si>
  <si>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</si>
  <si>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</si>
  <si>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</si>
  <si>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</si>
  <si>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</si>
  <si>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</si>
  <si>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</si>
  <si>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</si>
  <si>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</si>
  <si>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</si>
  <si>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</si>
  <si>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</si>
  <si>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</si>
  <si>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</si>
  <si>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</si>
  <si>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</si>
  <si>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</si>
  <si>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</si>
  <si>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</si>
  <si>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</si>
  <si>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</si>
  <si>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</si>
  <si>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</si>
  <si>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</si>
  <si>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</si>
  <si>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</si>
  <si>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</si>
  <si>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</si>
  <si>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</si>
  <si>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</si>
  <si>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</si>
  <si>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</si>
  <si>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</si>
  <si>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</si>
  <si>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</si>
  <si>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</si>
  <si>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</si>
  <si>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</si>
  <si>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</si>
  <si>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</si>
  <si>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</si>
  <si>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</si>
  <si>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</si>
  <si>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</si>
  <si>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</si>
  <si>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</si>
  <si>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</si>
  <si>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</si>
  <si>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</si>
  <si>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</si>
  <si>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</si>
  <si>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</si>
  <si>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</si>
  <si>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</si>
  <si>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</si>
  <si>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</si>
  <si>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</si>
  <si>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</si>
  <si>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</si>
  <si>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</si>
  <si>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</si>
  <si>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</si>
  <si>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</si>
  <si>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</si>
  <si>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</si>
  <si>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</si>
  <si>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</si>
  <si>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</si>
  <si>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</si>
  <si>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</si>
  <si>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</si>
  <si>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</si>
  <si>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</si>
  <si>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</si>
  <si>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</si>
  <si>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</si>
  <si>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</si>
  <si>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</si>
  <si>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</si>
  <si>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</si>
  <si>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</si>
  <si>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</si>
  <si>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</si>
  <si>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</si>
  <si>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</si>
  <si>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</si>
  <si>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</si>
  <si>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</si>
  <si>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</si>
  <si>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</si>
  <si>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</si>
  <si>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</si>
  <si>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</si>
  <si>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</si>
  <si>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</si>
  <si>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</si>
  <si>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</si>
  <si>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</si>
  <si>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</si>
  <si>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</si>
  <si>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</si>
  <si>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</si>
  <si>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</si>
  <si>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</si>
  <si>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</si>
  <si>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</si>
  <si>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</si>
  <si>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</si>
  <si>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</si>
  <si>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</si>
  <si>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</si>
  <si>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</si>
  <si>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</si>
  <si>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</si>
  <si>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</si>
  <si>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</si>
  <si>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</si>
  <si>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</si>
  <si>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</si>
  <si>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</si>
  <si>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</si>
  <si>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</si>
  <si>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</si>
  <si>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</si>
  <si>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</si>
  <si>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</si>
  <si>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</si>
  <si>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</si>
  <si>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</si>
  <si>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</si>
  <si>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</si>
  <si>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</si>
  <si>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</si>
  <si>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</si>
  <si>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</si>
  <si>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</si>
  <si>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</si>
  <si>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</si>
  <si>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</si>
  <si>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</si>
  <si>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</si>
  <si>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</si>
  <si>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</si>
  <si>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</si>
  <si>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</si>
  <si>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</si>
  <si>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</si>
  <si>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</si>
  <si>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</si>
  <si>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</si>
  <si>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</si>
  <si>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</si>
  <si>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</si>
  <si>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</si>
  <si>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</si>
  <si>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</si>
  <si>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</si>
  <si>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</si>
  <si>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</si>
  <si>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</si>
  <si>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</si>
  <si>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</si>
  <si>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</si>
  <si>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</si>
  <si>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</si>
  <si>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</si>
  <si>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</si>
  <si>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</si>
  <si>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</si>
  <si>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</si>
  <si>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</si>
  <si>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</si>
  <si>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</si>
  <si>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</si>
  <si>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</si>
  <si>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</si>
  <si>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</si>
  <si>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</si>
  <si>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</si>
  <si>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</si>
  <si>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</si>
  <si>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</si>
  <si>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</si>
  <si>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</si>
  <si>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</si>
  <si>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</si>
  <si>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</si>
  <si>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</si>
  <si>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</si>
  <si>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</si>
  <si>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</si>
  <si>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</si>
  <si>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</si>
  <si>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</si>
  <si>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</si>
  <si>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</si>
  <si>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</si>
  <si>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</si>
  <si>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</si>
  <si>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</si>
  <si>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</si>
  <si>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</si>
  <si>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</si>
  <si>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</si>
  <si>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</si>
  <si>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</si>
  <si>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</si>
  <si>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</si>
  <si>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</si>
  <si>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</si>
  <si>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</si>
  <si>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</si>
  <si>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</si>
  <si>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</si>
  <si>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</si>
  <si>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</si>
  <si>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</si>
  <si>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</si>
  <si>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</si>
  <si>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</si>
  <si>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</si>
  <si>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</si>
  <si>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</si>
  <si>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</si>
  <si>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</si>
  <si>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</si>
  <si>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</si>
  <si>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</si>
  <si>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</si>
  <si>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</si>
  <si>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</si>
  <si>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</si>
  <si>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</si>
  <si>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</si>
  <si>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</si>
  <si>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</si>
  <si>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</si>
  <si>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</si>
  <si>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</si>
  <si>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</si>
  <si>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</si>
  <si>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</si>
  <si>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</si>
  <si>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</si>
  <si>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</si>
  <si>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</si>
  <si>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</si>
  <si>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</si>
  <si>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</si>
  <si>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</si>
  <si>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</si>
  <si>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</si>
  <si>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</si>
  <si>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</si>
  <si>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</si>
  <si>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</si>
  <si>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</si>
  <si>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</si>
  <si>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</si>
  <si>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</si>
  <si>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</si>
  <si>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</si>
  <si>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</si>
  <si>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</si>
  <si>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</si>
  <si>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</si>
  <si>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</si>
  <si>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</si>
  <si>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</si>
  <si>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</si>
  <si>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</si>
  <si>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</si>
  <si>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</si>
  <si>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</si>
  <si>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</si>
  <si>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</si>
  <si>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</si>
  <si>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</si>
  <si>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</si>
  <si>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</si>
  <si>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</si>
  <si>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</si>
  <si>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</si>
  <si>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</si>
  <si>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</si>
  <si>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</si>
  <si>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</si>
  <si>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</si>
  <si>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</si>
  <si>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</si>
  <si>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</si>
  <si>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</si>
  <si>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</si>
  <si>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</si>
  <si>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</si>
  <si>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</si>
  <si>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</si>
  <si>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</si>
  <si>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</si>
  <si>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</si>
  <si>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</si>
  <si>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</si>
  <si>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</si>
  <si>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</si>
  <si>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</si>
  <si>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</si>
  <si>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</si>
  <si>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</si>
  <si>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</si>
  <si>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</si>
  <si>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</si>
  <si>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</si>
  <si>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</si>
  <si>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</si>
  <si>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</si>
  <si>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</si>
  <si>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</si>
  <si>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</si>
  <si>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</si>
  <si>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</si>
  <si>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</si>
  <si>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</si>
  <si>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</si>
  <si>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</si>
  <si>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</si>
  <si>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</si>
  <si>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</si>
  <si>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</si>
  <si>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</si>
  <si>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</si>
  <si>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</si>
  <si>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</si>
  <si>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</si>
  <si>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</si>
  <si>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</si>
  <si>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</si>
  <si>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</si>
  <si>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</si>
  <si>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</si>
  <si>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</si>
  <si>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</si>
  <si>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</si>
  <si>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</si>
  <si>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</si>
  <si>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</si>
  <si>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</si>
  <si>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</si>
  <si>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</si>
  <si>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</si>
  <si>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</si>
  <si>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</si>
  <si>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</si>
  <si>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</si>
  <si>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</si>
  <si>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</si>
  <si>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</si>
  <si>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</si>
  <si>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</si>
  <si>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</si>
  <si>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</si>
  <si>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</si>
  <si>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</si>
  <si>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</si>
  <si>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</si>
  <si>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</si>
  <si>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</si>
  <si>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</si>
  <si>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</si>
  <si>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</si>
  <si>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</si>
  <si>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</si>
  <si>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</si>
  <si>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</si>
  <si>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</si>
  <si>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</si>
  <si>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</si>
  <si>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</si>
  <si>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</si>
  <si>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</si>
  <si>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</si>
  <si>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</si>
  <si>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</si>
  <si>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</si>
  <si>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</si>
  <si>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</si>
  <si>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</si>
  <si>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</si>
  <si>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</si>
  <si>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</si>
  <si>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</si>
  <si>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</si>
  <si>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</si>
  <si>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</si>
  <si>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</si>
  <si>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</si>
  <si>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</si>
  <si>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</si>
  <si>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</si>
  <si>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</si>
  <si>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</si>
  <si>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</si>
  <si>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</si>
  <si>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</si>
  <si>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</si>
  <si>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</si>
  <si>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</si>
  <si>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</si>
  <si>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</si>
  <si>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</si>
  <si>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</si>
  <si>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</si>
  <si>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</si>
  <si>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</si>
  <si>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</si>
  <si>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</si>
  <si>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</si>
  <si>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</si>
  <si>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</si>
  <si>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</si>
  <si>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</si>
  <si>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</si>
  <si>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</si>
  <si>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</si>
  <si>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</si>
  <si>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</si>
  <si>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</si>
  <si>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</si>
  <si>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</si>
  <si>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</si>
  <si>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</si>
  <si>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</si>
  <si>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</si>
  <si>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</si>
  <si>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</si>
  <si>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</si>
  <si>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</si>
  <si>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</si>
  <si>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</si>
  <si>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</si>
  <si>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</si>
  <si>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</si>
  <si>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</si>
  <si>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</si>
  <si>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</si>
  <si>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</si>
  <si>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</si>
  <si>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</si>
  <si>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</si>
  <si>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</si>
  <si>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</si>
  <si>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</si>
  <si>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</si>
  <si>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</si>
  <si>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</si>
  <si>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</si>
  <si>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</si>
  <si>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</si>
  <si>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</si>
  <si>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</si>
  <si>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</si>
  <si>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</si>
  <si>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</si>
  <si>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</si>
  <si>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</si>
  <si>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</si>
  <si>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</si>
  <si>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</si>
  <si>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</si>
  <si>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</si>
  <si>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</si>
  <si>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</si>
  <si>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</si>
  <si>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</si>
  <si>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</si>
  <si>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</si>
  <si>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</si>
  <si>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</si>
  <si>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</si>
  <si>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</si>
  <si>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</si>
  <si>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</si>
  <si>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</si>
  <si>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</si>
  <si>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</si>
  <si>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</si>
  <si>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</si>
  <si>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</si>
  <si>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</si>
  <si>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</si>
  <si>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</si>
  <si>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</si>
  <si>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</si>
  <si>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</si>
  <si>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</si>
  <si>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</si>
  <si>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</si>
  <si>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</si>
  <si>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</si>
  <si>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</si>
  <si>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</si>
  <si>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</si>
  <si>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</si>
  <si>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</si>
  <si>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</si>
  <si>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</si>
  <si>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</si>
  <si>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</si>
  <si>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</si>
  <si>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</si>
  <si>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</si>
  <si>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</si>
  <si>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</si>
  <si>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</si>
  <si>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</si>
  <si>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</si>
  <si>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</si>
  <si>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</si>
  <si>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</si>
  <si>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</si>
  <si>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</si>
  <si>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</si>
  <si>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</si>
  <si>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</si>
  <si>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</si>
  <si>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</si>
  <si>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</si>
  <si>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</si>
  <si>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</si>
  <si>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</si>
  <si>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</si>
  <si>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</si>
  <si>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</si>
  <si>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</si>
  <si>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</si>
  <si>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</si>
  <si>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</si>
  <si>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</si>
  <si>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</si>
  <si>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</si>
  <si>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</si>
  <si>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</si>
  <si>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</si>
  <si>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</si>
  <si>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</si>
  <si>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</si>
  <si>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</si>
  <si>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</si>
  <si>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</si>
  <si>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</si>
  <si>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</si>
  <si>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</si>
  <si>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</si>
  <si>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</si>
  <si>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</si>
  <si>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</si>
  <si>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</si>
  <si>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</si>
  <si>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</si>
  <si>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</si>
  <si>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</si>
  <si>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</si>
  <si>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</si>
  <si>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</si>
  <si>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</si>
  <si>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</si>
  <si>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</si>
  <si>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</si>
  <si>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</si>
  <si>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</si>
  <si>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</si>
  <si>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</si>
  <si>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</si>
  <si>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</si>
  <si>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</si>
  <si>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</si>
  <si>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</si>
  <si>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</si>
  <si>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</si>
  <si>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</si>
  <si>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</si>
  <si>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</si>
  <si>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</si>
  <si>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</si>
  <si>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</si>
  <si>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</si>
  <si>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</si>
  <si>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</si>
  <si>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</si>
  <si>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</si>
  <si>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</si>
  <si>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</si>
  <si>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</si>
  <si>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</si>
  <si>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</si>
  <si>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</si>
  <si>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</si>
  <si>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</si>
  <si>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</si>
  <si>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</si>
  <si>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</si>
  <si>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</si>
  <si>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</si>
  <si>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</si>
  <si>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</si>
  <si>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</si>
  <si>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</si>
  <si>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</si>
  <si>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</si>
  <si>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</si>
  <si>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</si>
  <si>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</si>
  <si>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</si>
  <si>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</si>
  <si>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</si>
  <si>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</si>
  <si>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</si>
  <si>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</si>
  <si>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</si>
  <si>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</si>
  <si>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</si>
  <si>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</si>
  <si>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</si>
  <si>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</si>
  <si>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</si>
  <si>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</si>
  <si>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</si>
  <si>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</si>
  <si>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</si>
  <si>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</si>
  <si>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</si>
  <si>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</si>
  <si>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</si>
  <si>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</si>
  <si>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</si>
  <si>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</si>
  <si>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</si>
  <si>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</si>
  <si>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</si>
  <si>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</si>
  <si>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</si>
  <si>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</si>
  <si>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</si>
  <si>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</si>
  <si>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</si>
  <si>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</si>
  <si>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</si>
  <si>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</si>
  <si>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</si>
  <si>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</si>
  <si>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</si>
  <si>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</si>
  <si>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</si>
  <si>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</si>
  <si>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</si>
  <si>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</si>
  <si>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</si>
  <si>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</si>
  <si>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</si>
  <si>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</si>
  <si>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</si>
  <si>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</si>
  <si>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</si>
  <si>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</si>
  <si>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</si>
  <si>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</si>
  <si>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</si>
  <si>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</si>
  <si>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</si>
  <si>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</si>
  <si>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</si>
  <si>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</si>
  <si>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</si>
  <si>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</si>
  <si>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</si>
  <si>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</si>
  <si>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</si>
  <si>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</si>
  <si>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</si>
  <si>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</si>
  <si>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</si>
  <si>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</si>
  <si>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</si>
  <si>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</si>
  <si>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</si>
  <si>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</si>
  <si>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</si>
  <si>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</si>
  <si>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</si>
  <si>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</si>
  <si>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</si>
  <si>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</si>
  <si>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</si>
  <si>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</si>
  <si>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</si>
  <si>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</si>
  <si>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</si>
  <si>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</si>
  <si>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</si>
  <si>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</si>
  <si>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</si>
  <si>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</si>
  <si>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</si>
  <si>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</si>
  <si>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</si>
  <si>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</si>
  <si>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</si>
  <si>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</si>
  <si>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</si>
  <si>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</si>
  <si>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</si>
  <si>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</si>
  <si>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</si>
  <si>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</si>
  <si>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</si>
  <si>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</si>
  <si>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</si>
  <si>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</si>
  <si>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</si>
  <si>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</si>
  <si>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</si>
  <si>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</si>
  <si>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</si>
  <si>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</si>
  <si>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</si>
  <si>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</si>
  <si>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</si>
  <si>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</si>
  <si>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</si>
  <si>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</si>
  <si>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</si>
  <si>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</si>
  <si>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</si>
  <si>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</si>
  <si>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</si>
  <si>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</si>
  <si>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</si>
  <si>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</si>
  <si>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</si>
  <si>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</si>
  <si>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</si>
  <si>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</si>
  <si>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</si>
  <si>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</si>
  <si>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</si>
  <si>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</si>
  <si>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</si>
  <si>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</si>
  <si>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</si>
  <si>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</si>
  <si>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</si>
  <si>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</si>
  <si>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</si>
  <si>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</si>
  <si>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</si>
  <si>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</si>
  <si>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</si>
  <si>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</si>
  <si>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</si>
  <si>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</si>
  <si>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</si>
  <si>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</si>
  <si>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</si>
  <si>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</si>
  <si>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</si>
  <si>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</si>
  <si>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</si>
  <si>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</si>
  <si>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</si>
  <si>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</si>
  <si>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</si>
  <si>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</si>
  <si>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</si>
  <si>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</si>
  <si>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</si>
  <si>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</si>
  <si>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</si>
  <si>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</si>
  <si>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</si>
  <si>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</si>
  <si>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</si>
  <si>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</si>
  <si>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</si>
  <si>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</si>
  <si>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</si>
  <si>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</si>
  <si>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</si>
  <si>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</si>
  <si>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</si>
  <si>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</si>
  <si>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</si>
  <si>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</si>
  <si>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</si>
  <si>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</si>
  <si>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</si>
  <si>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</si>
  <si>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</si>
  <si>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</si>
  <si>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</si>
  <si>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</si>
  <si>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</si>
  <si>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</si>
  <si>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</si>
  <si>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</si>
  <si>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</si>
  <si>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</si>
  <si>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</si>
  <si>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</si>
  <si>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</si>
  <si>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</si>
  <si>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</si>
  <si>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</si>
  <si>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</si>
  <si>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</si>
  <si>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</si>
  <si>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</si>
  <si>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</si>
  <si>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</si>
  <si>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</si>
  <si>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</si>
  <si>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</si>
  <si>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</si>
  <si>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</si>
  <si>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</si>
  <si>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</si>
  <si>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</si>
  <si>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</si>
  <si>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</si>
  <si>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</si>
  <si>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</si>
  <si>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</si>
  <si>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</si>
  <si>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</si>
  <si>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</si>
  <si>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</si>
  <si>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</si>
  <si>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</si>
  <si>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</si>
  <si>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</si>
  <si>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</si>
  <si>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</si>
  <si>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</si>
  <si>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</si>
  <si>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</si>
  <si>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</si>
  <si>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</si>
  <si>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</si>
  <si>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</si>
  <si>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</si>
  <si>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</si>
  <si>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</si>
  <si>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</si>
  <si>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</si>
  <si>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</si>
  <si>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</si>
  <si>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</si>
  <si>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</si>
  <si>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</si>
  <si>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</si>
  <si>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</si>
  <si>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</si>
  <si>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</si>
  <si>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</si>
  <si>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</si>
  <si>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</si>
  <si>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</si>
  <si>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</si>
  <si>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</si>
  <si>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</si>
  <si>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</si>
  <si>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</si>
  <si>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</si>
  <si>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</si>
  <si>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</si>
  <si>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</si>
  <si>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</si>
  <si>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</si>
  <si>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</si>
  <si>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</si>
  <si>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</si>
  <si>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</si>
  <si>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</si>
  <si>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</si>
  <si>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</si>
  <si>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</si>
  <si>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</si>
  <si>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</si>
  <si>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</si>
  <si>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</si>
  <si>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</si>
  <si>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</si>
  <si>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</si>
  <si>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</si>
  <si>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</si>
  <si>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</si>
  <si>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</si>
  <si>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</si>
  <si>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</si>
  <si>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</si>
  <si>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</si>
  <si>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</si>
  <si>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</si>
  <si>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</si>
  <si>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</si>
  <si>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</si>
  <si>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</si>
  <si>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</si>
  <si>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</si>
  <si>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</si>
  <si>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</si>
  <si>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</si>
  <si>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</si>
  <si>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</si>
  <si>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</si>
  <si>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</si>
  <si>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</si>
  <si>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</si>
  <si>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</si>
  <si>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</si>
  <si>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</si>
  <si>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</si>
  <si>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</si>
  <si>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</si>
  <si>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</si>
  <si>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</si>
  <si>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</si>
  <si>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</si>
  <si>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</si>
  <si>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</si>
  <si>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</si>
  <si>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</si>
  <si>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</si>
  <si>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</si>
  <si>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</si>
  <si>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</si>
  <si>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</si>
  <si>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</si>
  <si>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</si>
  <si>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</si>
  <si>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</si>
  <si>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</si>
  <si>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</si>
  <si>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</si>
  <si>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</si>
  <si>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</si>
  <si>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</si>
  <si>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</si>
  <si>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</si>
  <si>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</si>
  <si>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</si>
  <si>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</si>
  <si>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</si>
  <si>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</si>
  <si>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</si>
  <si>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</si>
  <si>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</si>
  <si>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</si>
  <si>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</si>
  <si>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</si>
  <si>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</si>
  <si>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</si>
  <si>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</si>
  <si>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</si>
  <si>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</si>
  <si>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</si>
  <si>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</si>
  <si>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</si>
  <si>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</si>
  <si>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</si>
  <si>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</si>
  <si>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</si>
  <si>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</si>
  <si>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</si>
  <si>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</si>
  <si>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</si>
  <si>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</si>
  <si>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</si>
  <si>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</si>
  <si>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</si>
  <si>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</si>
  <si>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</si>
  <si>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</si>
  <si>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</si>
  <si>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</si>
  <si>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</si>
  <si>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</si>
  <si>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</si>
  <si>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</si>
  <si>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</si>
  <si>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</si>
  <si>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</si>
  <si>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</si>
  <si>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</si>
  <si>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</si>
  <si>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</si>
  <si>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</si>
  <si>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</si>
  <si>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</si>
  <si>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</si>
  <si>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</si>
  <si>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</si>
  <si>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</si>
  <si>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</si>
  <si>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</si>
  <si>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</si>
  <si>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</si>
  <si>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</si>
  <si>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</si>
  <si>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</si>
  <si>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</si>
  <si>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</si>
  <si>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</si>
  <si>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</si>
  <si>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</si>
  <si>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</si>
  <si>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</si>
  <si>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</si>
  <si>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</si>
  <si>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</si>
  <si>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</si>
  <si>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</si>
  <si>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</si>
  <si>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</si>
  <si>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</si>
  <si>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</si>
  <si>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</si>
  <si>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</si>
  <si>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</si>
  <si>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</si>
  <si>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</si>
  <si>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</si>
  <si>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</si>
  <si>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</si>
  <si>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</si>
  <si>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</si>
  <si>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</si>
  <si>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</si>
  <si>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</si>
  <si>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</si>
  <si>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</si>
  <si>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</si>
  <si>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</si>
  <si>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</si>
  <si>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</si>
  <si>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</si>
  <si>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</si>
  <si>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</si>
  <si>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</si>
  <si>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</si>
  <si>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</si>
  <si>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</si>
  <si>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</si>
  <si>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</si>
  <si>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</si>
  <si>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</si>
  <si>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</si>
  <si>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</si>
  <si>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</si>
  <si>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</si>
  <si>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</si>
  <si>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</si>
  <si>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</si>
  <si>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</si>
  <si>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</si>
  <si>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</si>
  <si>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</si>
  <si>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</si>
  <si>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</si>
  <si>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</si>
  <si>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</si>
  <si>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</si>
  <si>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</si>
  <si>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</si>
  <si>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</si>
  <si>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</si>
  <si>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</si>
  <si>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</si>
  <si>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</si>
  <si>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</si>
  <si>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</si>
  <si>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</si>
  <si>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</si>
  <si>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</si>
  <si>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</si>
  <si>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</si>
  <si>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</si>
  <si>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</si>
  <si>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</si>
  <si>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</si>
  <si>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</si>
  <si>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</si>
  <si>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</si>
  <si>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</si>
  <si>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</si>
  <si>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</si>
  <si>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</si>
  <si>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</si>
  <si>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</si>
  <si>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</si>
  <si>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</si>
  <si>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</si>
  <si>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</si>
  <si>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</si>
  <si>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</si>
  <si>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</si>
  <si>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</si>
  <si>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</si>
  <si>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</si>
  <si>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</si>
  <si>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</si>
  <si>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</si>
  <si>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</si>
  <si>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</si>
  <si>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</si>
  <si>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</si>
  <si>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</si>
  <si>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</si>
  <si>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</si>
  <si>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</si>
  <si>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</si>
  <si>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</si>
  <si>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</si>
  <si>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</si>
  <si>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</si>
  <si>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</si>
  <si>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</si>
  <si>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</si>
  <si>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</si>
  <si>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</si>
  <si>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</si>
  <si>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</si>
  <si>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</si>
  <si>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</si>
  <si>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</si>
  <si>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</si>
  <si>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</si>
  <si>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</si>
  <si>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</si>
  <si>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</si>
  <si>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</si>
  <si>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</si>
  <si>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</si>
  <si>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</si>
  <si>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</si>
  <si>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</si>
  <si>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</si>
  <si>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</si>
  <si>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</si>
  <si>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</si>
  <si>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</si>
  <si>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</si>
  <si>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</si>
  <si>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</si>
  <si>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</si>
  <si>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</si>
  <si>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</si>
  <si>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</si>
  <si>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</si>
  <si>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</si>
  <si>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</si>
  <si>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</si>
  <si>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</si>
  <si>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</si>
  <si>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</si>
  <si>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</si>
  <si>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</si>
  <si>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</si>
  <si>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</si>
  <si>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</si>
  <si>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</si>
  <si>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</si>
  <si>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</si>
  <si>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</si>
  <si>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</si>
  <si>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</si>
  <si>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</si>
  <si>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</si>
  <si>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</si>
  <si>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</si>
  <si>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</si>
  <si>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</si>
  <si>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</si>
  <si>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</si>
  <si>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</si>
  <si>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</si>
  <si>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</si>
  <si>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</si>
  <si>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</si>
  <si>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</si>
  <si>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</si>
  <si>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</si>
  <si>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</si>
  <si>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</si>
  <si>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</si>
  <si>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</si>
  <si>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</si>
  <si>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</si>
  <si>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</si>
  <si>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</si>
  <si>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</si>
  <si>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</si>
  <si>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</si>
  <si>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</si>
  <si>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</si>
  <si>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</si>
  <si>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</si>
  <si>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</si>
  <si>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</si>
  <si>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</si>
  <si>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</si>
  <si>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</si>
  <si>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</si>
  <si>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</si>
  <si>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</si>
  <si>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</si>
  <si>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</si>
  <si>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</si>
  <si>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</si>
  <si>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</si>
  <si>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</si>
  <si>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</si>
  <si>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</si>
  <si>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</si>
  <si>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</si>
  <si>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</si>
  <si>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</si>
  <si>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</si>
  <si>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</si>
  <si>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</si>
  <si>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</si>
  <si>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</si>
  <si>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</si>
  <si>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</si>
  <si>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</si>
  <si>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</si>
  <si>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</si>
  <si>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</si>
  <si>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</si>
  <si>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</si>
  <si>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</si>
  <si>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</si>
  <si>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</si>
  <si>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</si>
  <si>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</si>
  <si>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</si>
  <si>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</si>
  <si>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</si>
  <si>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</si>
  <si>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</si>
  <si>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</si>
  <si>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</si>
  <si>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</si>
  <si>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</si>
  <si>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</si>
  <si>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</si>
  <si>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</si>
  <si>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</si>
  <si>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</si>
  <si>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</si>
  <si>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</si>
  <si>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</si>
  <si>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</si>
  <si>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</si>
  <si>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</si>
  <si>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</si>
  <si>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</si>
  <si>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</si>
  <si>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</si>
  <si>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</si>
  <si>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</si>
  <si>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</si>
  <si>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</si>
  <si>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</si>
  <si>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</si>
  <si>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</si>
  <si>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</si>
  <si>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</si>
  <si>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</si>
  <si>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</si>
  <si>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</si>
  <si>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</si>
  <si>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</si>
  <si>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</si>
  <si>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</si>
  <si>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</si>
  <si>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</si>
  <si>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</si>
  <si>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</si>
  <si>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</si>
  <si>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</si>
  <si>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</si>
  <si>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</si>
  <si>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</si>
  <si>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</si>
  <si>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</si>
  <si>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</si>
  <si>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</si>
  <si>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</si>
  <si>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</si>
  <si>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</si>
  <si>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</si>
  <si>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</si>
  <si>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</si>
  <si>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</si>
  <si>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</si>
  <si>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</si>
  <si>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</si>
  <si>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</si>
  <si>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</si>
  <si>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</si>
  <si>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</si>
  <si>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</si>
  <si>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</si>
  <si>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</si>
  <si>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</si>
  <si>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</si>
  <si>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</si>
  <si>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</si>
  <si>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</si>
  <si>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</si>
  <si>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</si>
  <si>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</si>
  <si>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</si>
  <si>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</si>
  <si>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</si>
  <si>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</si>
  <si>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</si>
  <si>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</si>
  <si>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</si>
  <si>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</si>
  <si>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</si>
  <si>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</si>
  <si>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</si>
  <si>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</si>
  <si>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</si>
  <si>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</si>
  <si>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</si>
  <si>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</si>
  <si>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</si>
  <si>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</si>
  <si>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</si>
  <si>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</si>
  <si>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</si>
  <si>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</si>
  <si>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</si>
  <si>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</si>
  <si>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</si>
  <si>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</si>
  <si>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</si>
  <si>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</si>
  <si>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</si>
  <si>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</si>
  <si>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</si>
  <si>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</si>
  <si>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</si>
  <si>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</si>
  <si>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</si>
  <si>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</si>
  <si>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</si>
  <si>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</si>
  <si>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</si>
  <si>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</si>
  <si>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</si>
  <si>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</si>
  <si>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</si>
  <si>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</si>
  <si>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</si>
  <si>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</si>
  <si>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</si>
  <si>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</si>
  <si>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</si>
  <si>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</si>
  <si>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</si>
  <si>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</si>
  <si>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</si>
  <si>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</si>
  <si>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</si>
  <si>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</si>
  <si>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</si>
  <si>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</si>
  <si>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</si>
  <si>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</si>
  <si>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</si>
  <si>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</si>
  <si>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</si>
  <si>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</si>
  <si>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</si>
  <si>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</si>
  <si>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</si>
  <si>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</si>
  <si>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</si>
  <si>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</si>
  <si>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</si>
  <si>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</si>
  <si>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</si>
  <si>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</si>
  <si>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</si>
  <si>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</si>
  <si>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</si>
  <si>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</si>
  <si>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</si>
  <si>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</si>
  <si>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</si>
  <si>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</si>
  <si>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</si>
  <si>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</si>
  <si>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</si>
  <si>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</si>
  <si>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</si>
  <si>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</si>
  <si>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</si>
  <si>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</si>
  <si>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</si>
  <si>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</si>
  <si>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</si>
  <si>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</si>
  <si>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</si>
  <si>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</si>
  <si>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</si>
  <si>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</si>
  <si>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</si>
  <si>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</si>
  <si>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</si>
  <si>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</si>
  <si>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</si>
  <si>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</si>
  <si>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</si>
  <si>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</si>
  <si>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</si>
  <si>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</si>
  <si>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</si>
  <si>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</si>
  <si>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</si>
  <si>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</si>
  <si>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</si>
  <si>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</si>
  <si>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</si>
  <si>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</si>
  <si>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</si>
  <si>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</si>
  <si>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</si>
  <si>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</si>
  <si>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</si>
  <si>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</si>
  <si>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</si>
  <si>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</si>
  <si>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</si>
  <si>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</si>
  <si>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</si>
  <si>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</si>
  <si>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</si>
  <si>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</si>
  <si>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</si>
  <si>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</si>
  <si>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</si>
  <si>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</si>
  <si>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</si>
  <si>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</si>
  <si>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</si>
  <si>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</si>
  <si>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</si>
  <si>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</si>
  <si>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</si>
  <si>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</si>
  <si>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</si>
  <si>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</si>
  <si>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</si>
  <si>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</si>
  <si>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</si>
  <si>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</si>
  <si>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</si>
  <si>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</si>
  <si>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</si>
  <si>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</si>
  <si>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</si>
  <si>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</si>
  <si>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</si>
  <si>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</si>
  <si>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</si>
  <si>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</si>
  <si>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</si>
  <si>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</si>
  <si>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</si>
  <si>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</si>
  <si>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</si>
  <si>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</si>
  <si>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</si>
  <si>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</si>
  <si>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</si>
  <si>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</si>
  <si>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</si>
  <si>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</si>
  <si>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</si>
  <si>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</si>
  <si>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</si>
  <si>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</si>
  <si>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</si>
  <si>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</si>
  <si>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</si>
  <si>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</si>
  <si>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</si>
  <si>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</si>
  <si>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</si>
  <si>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</si>
  <si>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</si>
  <si>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</si>
  <si>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</si>
  <si>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</si>
  <si>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</si>
  <si>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</si>
  <si>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</si>
  <si>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</si>
  <si>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</si>
  <si>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</si>
  <si>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</si>
  <si>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</si>
  <si>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</si>
  <si>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</si>
  <si>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</si>
  <si>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</si>
  <si>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</si>
  <si>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</si>
  <si>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</si>
  <si>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</si>
  <si>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</si>
  <si>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</si>
  <si>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</si>
  <si>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</si>
  <si>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</si>
  <si>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</si>
  <si>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</si>
  <si>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</si>
  <si>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</si>
  <si>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</si>
  <si>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</si>
  <si>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</si>
  <si>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</si>
  <si>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</si>
  <si>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</si>
  <si>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</si>
  <si>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</si>
  <si>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</si>
  <si>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</si>
  <si>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</si>
  <si>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</si>
  <si>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</si>
  <si>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</si>
  <si>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</si>
  <si>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</si>
  <si>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</si>
  <si>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</si>
  <si>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</si>
  <si>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</si>
  <si>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</si>
  <si>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</si>
  <si>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</si>
  <si>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</si>
  <si>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</si>
  <si>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</si>
  <si>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</si>
  <si>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</si>
  <si>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</si>
  <si>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</si>
  <si>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</si>
  <si>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</si>
  <si>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</si>
  <si>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</si>
  <si>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</si>
  <si>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</si>
  <si>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</si>
  <si>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</si>
  <si>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</si>
  <si>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</si>
  <si>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</si>
  <si>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</si>
  <si>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</si>
  <si>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</si>
  <si>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</si>
  <si>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</si>
  <si>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</si>
  <si>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</si>
  <si>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</si>
  <si>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</si>
  <si>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</si>
  <si>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</si>
  <si>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</si>
  <si>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</si>
  <si>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</si>
  <si>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</si>
  <si>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</si>
  <si>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</si>
  <si>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</si>
  <si>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</si>
  <si>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</si>
  <si>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</si>
  <si>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</si>
  <si>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</si>
  <si>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</si>
  <si>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</si>
  <si>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</si>
  <si>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</si>
  <si>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</si>
  <si>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</si>
  <si>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</si>
  <si>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</si>
  <si>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</si>
  <si>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</si>
  <si>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</si>
  <si>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</si>
  <si>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</si>
  <si>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</si>
  <si>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</si>
  <si>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</si>
  <si>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</si>
  <si>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</si>
  <si>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</si>
  <si>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</si>
  <si>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</si>
  <si>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</si>
  <si>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</si>
  <si>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</si>
  <si>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</si>
  <si>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</si>
  <si>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</si>
  <si>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</si>
  <si>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</si>
  <si>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</si>
  <si>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</si>
  <si>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</si>
  <si>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</si>
  <si>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</si>
  <si>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</si>
  <si>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</si>
  <si>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</si>
  <si>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</si>
  <si>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</si>
  <si>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</si>
  <si>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</si>
  <si>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</si>
  <si>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</si>
  <si>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</si>
  <si>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</si>
  <si>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</si>
  <si>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</si>
  <si>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</si>
  <si>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</si>
  <si>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</si>
  <si>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</si>
  <si>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</si>
  <si>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</si>
  <si>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</si>
  <si>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</si>
  <si>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</si>
  <si>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</si>
  <si>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</si>
  <si>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</si>
  <si>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</si>
  <si>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</si>
  <si>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</si>
  <si>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</si>
  <si>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</si>
  <si>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</si>
  <si>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</si>
  <si>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</si>
  <si>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</si>
  <si>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</si>
  <si>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</si>
  <si>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</si>
  <si>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</si>
  <si>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</si>
  <si>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</si>
  <si>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</si>
  <si>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</si>
  <si>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</si>
  <si>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</si>
  <si>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</si>
  <si>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</si>
  <si>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</si>
  <si>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</si>
  <si>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</si>
  <si>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</si>
  <si>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</si>
  <si>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</si>
  <si>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</si>
  <si>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</si>
  <si>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</si>
  <si>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</si>
  <si>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</si>
  <si>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</si>
  <si>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</si>
  <si>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</si>
  <si>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</si>
  <si>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</si>
  <si>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</si>
  <si>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</si>
  <si>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</si>
  <si>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</si>
  <si>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</si>
  <si>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</si>
  <si>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</si>
  <si>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</si>
  <si>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</si>
  <si>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</si>
  <si>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</si>
  <si>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</si>
  <si>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</si>
  <si>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</si>
  <si>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</si>
  <si>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</si>
  <si>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</si>
  <si>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</si>
  <si>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</si>
  <si>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</si>
  <si>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</si>
  <si>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</si>
  <si>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</si>
  <si>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</si>
  <si>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</si>
  <si>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</si>
  <si>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</si>
  <si>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</si>
  <si>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</si>
  <si>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</si>
  <si>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</si>
  <si>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</si>
  <si>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</si>
  <si>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</si>
  <si>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</si>
  <si>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</si>
  <si>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</si>
  <si>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</si>
  <si>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</si>
  <si>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</si>
  <si>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</si>
  <si>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</si>
  <si>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</si>
  <si>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</si>
  <si>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</si>
  <si>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</si>
  <si>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</si>
  <si>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</si>
  <si>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</si>
  <si>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</si>
  <si>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</si>
  <si>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</si>
  <si>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</si>
  <si>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</si>
  <si>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</si>
  <si>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</si>
  <si>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</si>
  <si>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</si>
  <si>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</si>
  <si>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</si>
  <si>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</si>
  <si>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</si>
  <si>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</si>
  <si>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</si>
  <si>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</si>
  <si>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</si>
  <si>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</si>
  <si>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</si>
  <si>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</si>
  <si>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</si>
  <si>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</si>
  <si>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</si>
  <si>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</si>
  <si>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</si>
  <si>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</si>
  <si>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</si>
  <si>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</si>
  <si>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</si>
  <si>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</si>
  <si>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</si>
  <si>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</si>
  <si>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</si>
  <si>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</si>
  <si>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</si>
  <si>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</si>
  <si>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</si>
  <si>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</si>
  <si>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</si>
  <si>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</si>
  <si>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</si>
  <si>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</si>
  <si>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</si>
  <si>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</si>
  <si>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</si>
  <si>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</si>
  <si>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</si>
  <si>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</si>
  <si>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</si>
  <si>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</si>
  <si>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</si>
  <si>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</si>
  <si>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</si>
  <si>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</si>
  <si>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</si>
  <si>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</si>
  <si>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</si>
  <si>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</si>
  <si>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</si>
  <si>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</si>
  <si>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</si>
  <si>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</si>
  <si>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</si>
  <si>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</si>
  <si>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</si>
  <si>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</si>
  <si>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</si>
  <si>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</si>
  <si>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</si>
  <si>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</si>
  <si>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</si>
  <si>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</si>
  <si>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</si>
  <si>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</si>
  <si>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</si>
  <si>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</si>
  <si>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</si>
  <si>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</si>
  <si>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</si>
  <si>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</si>
  <si>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</si>
  <si>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</si>
  <si>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</si>
  <si>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</si>
  <si>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</si>
  <si>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</si>
  <si>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</si>
  <si>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</si>
  <si>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</si>
  <si>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</si>
  <si>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</si>
  <si>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</si>
  <si>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</si>
  <si>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</si>
  <si>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</si>
  <si>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</si>
  <si>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</si>
  <si>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</si>
  <si>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</si>
  <si>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</si>
  <si>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</si>
  <si>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</si>
  <si>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</si>
  <si>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</si>
  <si>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</si>
  <si>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</si>
  <si>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</si>
  <si>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</si>
  <si>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</si>
  <si>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</si>
  <si>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</si>
  <si>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</si>
  <si>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</si>
  <si>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</si>
  <si>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</si>
  <si>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</si>
  <si>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</si>
  <si>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</si>
  <si>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</si>
  <si>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</si>
  <si>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</si>
  <si>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</si>
  <si>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</si>
  <si>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</si>
  <si>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</si>
  <si>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</si>
  <si>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</si>
  <si>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</si>
  <si>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</si>
  <si>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</si>
  <si>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</si>
  <si>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</si>
  <si>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</si>
  <si>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</si>
  <si>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</si>
  <si>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</si>
  <si>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</si>
  <si>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</si>
  <si>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</si>
  <si>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</si>
  <si>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</si>
  <si>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</si>
  <si>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</si>
  <si>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</si>
  <si>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</si>
  <si>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</si>
  <si>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</si>
  <si>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</si>
  <si>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</si>
  <si>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</si>
  <si>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</si>
  <si>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</si>
  <si>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</si>
  <si>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</si>
  <si>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</si>
  <si>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</si>
  <si>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</si>
  <si>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</si>
  <si>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</si>
  <si>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</si>
  <si>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</si>
  <si>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</si>
  <si>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</si>
  <si>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</si>
  <si>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</si>
  <si>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</si>
  <si>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</si>
  <si>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</si>
  <si>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</si>
  <si>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</si>
  <si>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</si>
  <si>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</si>
  <si>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</si>
  <si>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</si>
  <si>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</si>
  <si>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</si>
  <si>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</si>
  <si>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</si>
  <si>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</si>
  <si>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</si>
  <si>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</si>
  <si>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</si>
  <si>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</si>
  <si>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</si>
  <si>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</si>
  <si>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</si>
  <si>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</si>
  <si>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</si>
  <si>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</si>
  <si>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</si>
  <si>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</si>
  <si>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</si>
  <si>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</si>
  <si>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</si>
  <si>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</si>
  <si>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</si>
  <si>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</si>
  <si>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</si>
  <si>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</si>
  <si>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</si>
  <si>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</si>
  <si>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</si>
  <si>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</si>
  <si>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</si>
  <si>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</si>
  <si>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</si>
  <si>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</si>
  <si>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</si>
  <si>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</si>
  <si>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</si>
  <si>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</si>
  <si>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</si>
  <si>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</si>
  <si>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</si>
  <si>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</si>
  <si>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</si>
  <si>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</si>
  <si>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</si>
  <si>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</si>
  <si>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</si>
  <si>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</si>
  <si>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</si>
  <si>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</si>
  <si>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</si>
  <si>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</si>
  <si>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</si>
  <si>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</si>
  <si>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</si>
  <si>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</si>
  <si>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</si>
  <si>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</si>
  <si>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</si>
  <si>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</si>
  <si>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</si>
  <si>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</si>
  <si>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</si>
  <si>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</si>
  <si>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</si>
  <si>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</si>
  <si>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</si>
  <si>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</si>
  <si>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</si>
  <si>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</si>
  <si>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</si>
  <si>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</si>
  <si>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</si>
  <si>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</si>
  <si>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</si>
  <si>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</si>
  <si>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</si>
  <si>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</si>
  <si>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</si>
  <si>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</si>
  <si>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</si>
  <si>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</si>
  <si>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</si>
  <si>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</si>
  <si>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</si>
  <si>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</si>
  <si>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</si>
  <si>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</si>
  <si>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</si>
  <si>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</si>
  <si>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</si>
  <si>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</si>
  <si>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</si>
  <si>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</si>
  <si>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</si>
  <si>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</si>
  <si>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</si>
  <si>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</si>
  <si>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</si>
  <si>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</si>
  <si>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</si>
  <si>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</si>
  <si>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</si>
  <si>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</si>
  <si>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</si>
  <si>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</si>
  <si>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</si>
  <si>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</si>
  <si>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</si>
  <si>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</si>
  <si>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</si>
  <si>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</si>
  <si>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</si>
  <si>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</si>
  <si>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</si>
  <si>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</si>
  <si>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</si>
  <si>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</si>
  <si>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</si>
  <si>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</si>
  <si>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</si>
  <si>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</si>
  <si>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</si>
  <si>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</si>
  <si>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</si>
  <si>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</si>
  <si>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</si>
  <si>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</si>
  <si>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</si>
  <si>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</si>
  <si>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</si>
  <si>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</si>
  <si>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</si>
  <si>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</si>
  <si>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</si>
  <si>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</si>
  <si>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</si>
  <si>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</si>
  <si>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</si>
  <si>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</si>
  <si>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</si>
  <si>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</si>
  <si>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</si>
  <si>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</si>
  <si>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</si>
  <si>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</si>
  <si>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</si>
  <si>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</si>
  <si>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</si>
  <si>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</si>
  <si>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</si>
  <si>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</si>
  <si>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</si>
  <si>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</si>
  <si>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</si>
  <si>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</si>
  <si>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</si>
  <si>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</si>
  <si>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</si>
  <si>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</si>
  <si>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</si>
  <si>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</si>
  <si>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</si>
  <si>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</si>
  <si>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</si>
  <si>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</si>
  <si>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</si>
  <si>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</si>
  <si>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</si>
  <si>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</si>
  <si>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</si>
  <si>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</si>
  <si>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</si>
  <si>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</si>
  <si>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</si>
  <si>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</si>
  <si>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</si>
  <si>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</si>
  <si>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</si>
  <si>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</si>
  <si>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</si>
  <si>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</si>
  <si>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</si>
  <si>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</si>
  <si>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</si>
  <si>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</si>
  <si>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</si>
  <si>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</si>
  <si>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</si>
  <si>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</si>
  <si>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</si>
  <si>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</si>
  <si>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</si>
  <si>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</si>
  <si>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</si>
  <si>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</si>
  <si>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</si>
  <si>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</si>
  <si>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</si>
  <si>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</si>
  <si>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</si>
  <si>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</si>
  <si>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</si>
  <si>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</si>
  <si>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</si>
  <si>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</si>
  <si>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</si>
  <si>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</si>
  <si>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</si>
  <si>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</si>
  <si>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</si>
  <si>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</si>
  <si>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</si>
  <si>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</si>
  <si>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</si>
  <si>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</si>
  <si>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</si>
  <si>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</si>
  <si>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</si>
  <si>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</si>
  <si>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</si>
  <si>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</si>
  <si>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</si>
  <si>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</si>
  <si>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</si>
  <si>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</si>
  <si>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</si>
  <si>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</si>
  <si>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</si>
  <si>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</si>
  <si>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</si>
  <si>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</si>
  <si>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</si>
  <si>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</si>
  <si>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</si>
  <si>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</si>
  <si>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</si>
  <si>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</si>
  <si>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</si>
  <si>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</si>
  <si>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</si>
  <si>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</si>
  <si>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</si>
  <si>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</si>
  <si>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</si>
  <si>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</si>
  <si>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</si>
  <si>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</si>
  <si>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</si>
  <si>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</si>
  <si>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</si>
  <si>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</si>
  <si>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</si>
  <si>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</si>
  <si>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</si>
  <si>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</si>
  <si>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</si>
  <si>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</si>
  <si>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</si>
  <si>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</si>
  <si>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</si>
  <si>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</si>
  <si>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</si>
  <si>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</si>
  <si>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</si>
  <si>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</si>
  <si>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</si>
  <si>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</si>
  <si>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</si>
  <si>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</si>
  <si>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</si>
  <si>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</si>
  <si>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</si>
  <si>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</si>
  <si>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</si>
  <si>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</si>
  <si>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</si>
  <si>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</si>
  <si>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</si>
  <si>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</si>
  <si>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</si>
  <si>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</si>
  <si>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</si>
  <si>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</si>
  <si>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</si>
  <si>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</si>
  <si>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</si>
  <si>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</si>
  <si>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</si>
  <si>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</si>
  <si>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</si>
  <si>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</si>
  <si>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</si>
  <si>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</si>
  <si>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</si>
  <si>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</si>
  <si>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</si>
  <si>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</si>
  <si>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</si>
  <si>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</si>
  <si>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</si>
  <si>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</si>
  <si>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</si>
  <si>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</si>
  <si>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</si>
  <si>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</si>
  <si>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</si>
  <si>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</si>
  <si>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</si>
  <si>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</si>
  <si>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</si>
  <si>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</si>
  <si>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</si>
  <si>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</si>
  <si>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</si>
  <si>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</si>
  <si>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</si>
  <si>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</si>
  <si>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</si>
  <si>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</si>
  <si>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</si>
  <si>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</si>
  <si>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</si>
  <si>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</si>
  <si>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</si>
  <si>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</si>
  <si>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</si>
  <si>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</si>
  <si>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</si>
  <si>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</si>
  <si>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</si>
  <si>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</si>
  <si>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</si>
  <si>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</si>
  <si>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</si>
  <si>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</si>
  <si>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</si>
  <si>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</si>
  <si>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</si>
  <si>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</si>
  <si>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</si>
  <si>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</si>
  <si>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</si>
  <si>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</si>
  <si>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</si>
  <si>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</si>
  <si>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</si>
  <si>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</si>
  <si>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</si>
  <si>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</si>
  <si>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</si>
  <si>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</si>
  <si>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</si>
  <si>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</si>
  <si>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</si>
  <si>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</si>
  <si>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</si>
  <si>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</si>
  <si>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</si>
  <si>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</si>
  <si>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</si>
  <si>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</si>
  <si>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</si>
  <si>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</si>
  <si>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</si>
  <si>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</si>
  <si>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</si>
  <si>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</si>
  <si>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</si>
  <si>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</si>
  <si>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</si>
  <si>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</si>
  <si>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</si>
  <si>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</si>
  <si>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</si>
  <si>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</si>
  <si>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</si>
  <si>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</si>
  <si>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</si>
  <si>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</si>
  <si>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</si>
  <si>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</si>
  <si>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</si>
  <si>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</si>
  <si>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</si>
  <si>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</si>
  <si>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</si>
  <si>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</si>
  <si>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</si>
  <si>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</si>
  <si>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</si>
  <si>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</si>
  <si>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</si>
  <si>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</si>
  <si>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</si>
  <si>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</si>
  <si>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</si>
  <si>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</si>
  <si>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</si>
  <si>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</si>
  <si>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</si>
  <si>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</si>
  <si>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</si>
  <si>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</si>
  <si>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</si>
  <si>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</si>
  <si>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</si>
  <si>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</si>
  <si>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</si>
  <si>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</si>
  <si>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</si>
  <si>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</si>
  <si>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</si>
  <si>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</si>
  <si>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</si>
  <si>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</si>
  <si>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</si>
  <si>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</si>
  <si>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</si>
  <si>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</si>
  <si>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</si>
  <si>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</si>
  <si>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</si>
  <si>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</si>
  <si>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</si>
  <si>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</si>
  <si>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</si>
  <si>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</si>
  <si>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</si>
  <si>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</si>
  <si>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</si>
  <si>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</si>
  <si>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</si>
  <si>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</si>
  <si>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</si>
  <si>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</si>
  <si>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</si>
  <si>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</si>
  <si>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</si>
  <si>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</si>
  <si>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</si>
  <si>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</si>
  <si>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</si>
  <si>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</si>
  <si>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</si>
  <si>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</si>
  <si>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</si>
  <si>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</si>
  <si>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</si>
  <si>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</si>
  <si>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</si>
  <si>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</si>
  <si>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</si>
  <si>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</si>
  <si>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</si>
  <si>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</si>
  <si>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</si>
  <si>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</si>
  <si>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</si>
  <si>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</si>
  <si>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</si>
  <si>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</si>
  <si>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</si>
  <si>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</si>
  <si>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</si>
  <si>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</si>
  <si>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</si>
  <si>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</si>
  <si>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</si>
  <si>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</si>
  <si>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</si>
  <si>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</si>
  <si>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</si>
  <si>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</si>
  <si>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</si>
  <si>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</si>
  <si>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</si>
  <si>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</si>
  <si>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</si>
  <si>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</si>
  <si>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</si>
  <si>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</si>
  <si>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</si>
  <si>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</si>
  <si>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</si>
  <si>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</si>
  <si>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</si>
  <si>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</si>
  <si>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</si>
  <si>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</si>
  <si>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</si>
  <si>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</si>
  <si>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</si>
  <si>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</si>
  <si>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</si>
  <si>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</si>
  <si>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</si>
  <si>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</si>
  <si>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</si>
  <si>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</si>
  <si>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</si>
  <si>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</si>
  <si>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</si>
  <si>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</si>
  <si>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</si>
  <si>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</si>
  <si>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</si>
  <si>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</si>
  <si>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</si>
  <si>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</si>
  <si>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</si>
  <si>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</si>
  <si>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</si>
  <si>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</si>
  <si>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</si>
  <si>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</si>
  <si>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</si>
  <si>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</si>
  <si>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</si>
  <si>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</si>
  <si>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</si>
  <si>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</si>
  <si>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</si>
  <si>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</si>
  <si>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</si>
  <si>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</si>
  <si>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</si>
  <si>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</si>
  <si>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</si>
  <si>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</si>
  <si>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</si>
  <si>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</si>
  <si>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</si>
  <si>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</si>
  <si>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</si>
  <si>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</si>
  <si>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</si>
  <si>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</si>
  <si>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</si>
  <si>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</si>
  <si>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</si>
  <si>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</si>
  <si>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</si>
  <si>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</si>
  <si>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</si>
  <si>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</si>
  <si>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</si>
  <si>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</si>
  <si>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</si>
  <si>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</si>
  <si>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</si>
  <si>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</si>
  <si>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</si>
  <si>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</si>
  <si>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</si>
  <si>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</si>
  <si>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</si>
  <si>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</si>
  <si>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</si>
  <si>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</si>
  <si>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</si>
  <si>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</si>
  <si>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</si>
  <si>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</si>
  <si>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</si>
  <si>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</si>
  <si>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</si>
  <si>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</si>
  <si>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</si>
  <si>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</si>
  <si>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</si>
  <si>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</si>
  <si>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</si>
  <si>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</si>
  <si>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</si>
  <si>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</si>
  <si>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</si>
  <si>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</si>
  <si>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</si>
  <si>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</si>
  <si>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</si>
  <si>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</si>
  <si>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</si>
  <si>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</si>
  <si>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</si>
  <si>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</si>
  <si>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</si>
  <si>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</si>
  <si>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</si>
  <si>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</si>
  <si>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</si>
  <si>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</si>
  <si>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</si>
  <si>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</si>
  <si>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</si>
  <si>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</si>
  <si>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</si>
  <si>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</si>
  <si>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</si>
  <si>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</si>
  <si>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</si>
  <si>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</si>
  <si>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</si>
  <si>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</si>
  <si>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</si>
  <si>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</si>
  <si>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</si>
  <si>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</si>
  <si>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</si>
  <si>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</si>
  <si>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</si>
  <si>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</si>
  <si>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</si>
  <si>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</si>
  <si>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</si>
  <si>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</si>
  <si>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</si>
  <si>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</si>
  <si>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</si>
  <si>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</si>
  <si>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</si>
  <si>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</si>
  <si>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</si>
  <si>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</si>
  <si>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</si>
  <si>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</si>
  <si>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</si>
  <si>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</si>
  <si>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</si>
  <si>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</si>
  <si>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</si>
  <si>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</si>
  <si>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</si>
  <si>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</si>
  <si>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</si>
  <si>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</si>
  <si>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</si>
  <si>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</si>
  <si>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</si>
  <si>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</si>
  <si>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</si>
  <si>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</si>
  <si>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</si>
  <si>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</si>
  <si>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</si>
  <si>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</si>
  <si>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</si>
  <si>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</si>
  <si>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</si>
  <si>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</si>
  <si>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</si>
  <si>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</si>
  <si>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</si>
  <si>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</si>
  <si>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</si>
  <si>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</si>
  <si>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</si>
  <si>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</si>
  <si>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</si>
  <si>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</si>
  <si>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</si>
  <si>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</si>
  <si>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</si>
  <si>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</si>
  <si>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</si>
  <si>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</si>
  <si>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</si>
  <si>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</si>
  <si>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</si>
  <si>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</si>
  <si>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</si>
  <si>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</si>
  <si>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</si>
  <si>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</si>
  <si>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</si>
  <si>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</si>
  <si>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</si>
  <si>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</si>
  <si>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</si>
  <si>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</si>
  <si>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</si>
  <si>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</si>
  <si>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</si>
  <si>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</si>
  <si>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</si>
  <si>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</si>
  <si>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</si>
  <si>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</si>
  <si>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</si>
  <si>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</si>
  <si>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</si>
  <si>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</si>
  <si>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</si>
  <si>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</si>
  <si>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</si>
  <si>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</si>
  <si>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</si>
  <si>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</si>
  <si>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</si>
  <si>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</si>
  <si>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</si>
  <si>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</si>
  <si>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</si>
  <si>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</si>
  <si>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</si>
  <si>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</si>
  <si>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</si>
  <si>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</si>
  <si>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</si>
  <si>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</si>
  <si>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</si>
  <si>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</si>
  <si>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</si>
  <si>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</si>
  <si>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</si>
  <si>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</si>
  <si>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</si>
  <si>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</si>
  <si>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</si>
  <si>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</si>
  <si>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</si>
  <si>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</si>
  <si>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</si>
  <si>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</si>
  <si>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</si>
  <si>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</si>
  <si>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</si>
  <si>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</si>
  <si>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</si>
  <si>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</si>
  <si>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</si>
  <si>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</si>
  <si>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</si>
  <si>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</si>
  <si>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</si>
  <si>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</si>
  <si>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</si>
  <si>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</si>
  <si>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</si>
  <si>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</si>
  <si>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</si>
  <si>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</si>
  <si>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</si>
  <si>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</si>
  <si>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</si>
  <si>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</si>
  <si>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</si>
  <si>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</si>
  <si>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</si>
  <si>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</si>
  <si>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</si>
  <si>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</si>
  <si>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</si>
  <si>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</si>
  <si>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</si>
  <si>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</si>
  <si>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</si>
  <si>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</si>
  <si>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</si>
  <si>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</si>
  <si>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</si>
  <si>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</si>
  <si>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</si>
  <si>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</si>
  <si>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</si>
  <si>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</si>
  <si>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</si>
  <si>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</si>
  <si>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</si>
  <si>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</si>
  <si>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</si>
  <si>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</si>
  <si>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</si>
  <si>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</si>
  <si>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</si>
  <si>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</si>
  <si>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</si>
  <si>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</si>
  <si>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</si>
  <si>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</si>
  <si>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</si>
  <si>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</si>
  <si>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</si>
  <si>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</si>
  <si>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</si>
  <si>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</si>
  <si>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</si>
  <si>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</si>
  <si>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</si>
  <si>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</si>
  <si>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</si>
  <si>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</si>
  <si>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</si>
  <si>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</si>
  <si>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</si>
  <si>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</si>
  <si>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</si>
  <si>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</si>
  <si>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</si>
  <si>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</si>
  <si>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</si>
  <si>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</si>
  <si>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</si>
  <si>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</si>
  <si>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</si>
  <si>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</si>
  <si>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</si>
  <si>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</si>
  <si>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</si>
  <si>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</si>
  <si>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</si>
  <si>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</si>
  <si>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</si>
  <si>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</si>
  <si>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</si>
  <si>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</si>
  <si>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</si>
  <si>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</si>
  <si>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</si>
  <si>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</si>
  <si>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</si>
  <si>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</si>
  <si>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</si>
  <si>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</si>
  <si>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</si>
  <si>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</si>
  <si>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</si>
  <si>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</si>
  <si>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</si>
  <si>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</si>
  <si>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</si>
  <si>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</si>
  <si>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</si>
  <si>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</si>
  <si>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</si>
  <si>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</si>
  <si>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</si>
  <si>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</si>
  <si>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</si>
  <si>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</si>
  <si>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</si>
  <si>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</si>
  <si>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</si>
  <si>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</si>
  <si>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</si>
  <si>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</si>
  <si>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</si>
  <si>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</si>
  <si>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</si>
  <si>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</si>
  <si>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</si>
  <si>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</si>
  <si>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</si>
  <si>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</si>
  <si>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</si>
  <si>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</si>
  <si>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</si>
  <si>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</si>
  <si>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</si>
  <si>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</si>
  <si>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</si>
  <si>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</si>
  <si>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</si>
  <si>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</si>
  <si>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</si>
  <si>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</si>
  <si>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</si>
  <si>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</si>
  <si>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</si>
  <si>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</si>
  <si>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</si>
  <si>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</si>
  <si>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</si>
  <si>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</si>
  <si>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</si>
  <si>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</si>
  <si>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</si>
  <si>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</si>
  <si>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</si>
  <si>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</si>
  <si>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</si>
  <si>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</si>
  <si>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</si>
  <si>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</si>
  <si>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</si>
  <si>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</si>
  <si>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</si>
  <si>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</si>
  <si>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</si>
  <si>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</si>
  <si>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</si>
  <si>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</si>
  <si>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</si>
  <si>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</si>
  <si>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</si>
  <si>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</si>
  <si>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</si>
  <si>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</si>
  <si>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</si>
  <si>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</si>
  <si>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</si>
  <si>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</si>
  <si>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</si>
  <si>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</si>
  <si>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</si>
  <si>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</si>
  <si>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</si>
  <si>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</si>
  <si>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</si>
  <si>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</si>
  <si>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</si>
  <si>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</si>
  <si>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</si>
  <si>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</si>
  <si>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</si>
  <si>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</si>
  <si>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</si>
  <si>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</si>
  <si>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</si>
  <si>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</si>
  <si>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</si>
  <si>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</si>
  <si>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</si>
  <si>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</si>
  <si>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</si>
  <si>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</si>
  <si>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</si>
  <si>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</si>
  <si>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</si>
  <si>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</si>
  <si>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</si>
  <si>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</si>
  <si>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</si>
  <si>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</si>
  <si>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</si>
  <si>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</si>
  <si>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</si>
  <si>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</si>
  <si>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</si>
  <si>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</si>
  <si>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</si>
  <si>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</si>
  <si>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</si>
  <si>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</si>
  <si>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</si>
  <si>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</si>
  <si>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</si>
  <si>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</si>
  <si>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</si>
  <si>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</si>
  <si>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</si>
  <si>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</si>
  <si>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</si>
  <si>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</si>
  <si>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</si>
  <si>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</si>
  <si>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</si>
  <si>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</si>
  <si>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</si>
  <si>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</si>
  <si>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</si>
  <si>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</si>
  <si>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</si>
  <si>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</si>
  <si>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</si>
  <si>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</si>
  <si>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</si>
  <si>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</si>
  <si>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</si>
  <si>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</si>
  <si>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</si>
  <si>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</si>
  <si>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</si>
  <si>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</si>
  <si>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</si>
  <si>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</si>
  <si>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</si>
  <si>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</si>
  <si>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</si>
  <si>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</si>
  <si>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</si>
  <si>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</si>
  <si>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</si>
  <si>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</si>
  <si>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</si>
  <si>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</si>
  <si>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</si>
  <si>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</si>
  <si>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</si>
  <si>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</si>
  <si>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</si>
  <si>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</si>
  <si>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</si>
  <si>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</si>
  <si>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</si>
  <si>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</si>
  <si>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</si>
  <si>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</si>
  <si>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</si>
  <si>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</si>
  <si>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</si>
  <si>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</si>
  <si>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</si>
  <si>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</si>
  <si>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</si>
  <si>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</si>
  <si>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</si>
  <si>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</si>
  <si>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</si>
  <si>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</si>
  <si>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</si>
  <si>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</si>
  <si>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</si>
  <si>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</si>
  <si>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</si>
  <si>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</si>
  <si>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</si>
  <si>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</si>
  <si>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</si>
  <si>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</si>
  <si>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</si>
  <si>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</si>
  <si>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</si>
  <si>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</si>
  <si>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</si>
  <si>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</si>
  <si>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</si>
  <si>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</si>
  <si>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</si>
  <si>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</si>
  <si>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</si>
  <si>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</si>
  <si>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</si>
  <si>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</si>
  <si>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</si>
  <si>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</si>
  <si>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</si>
  <si>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</si>
  <si>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</si>
  <si>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</si>
  <si>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</si>
  <si>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</si>
  <si>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</si>
  <si>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</si>
  <si>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</si>
  <si>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</si>
  <si>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</si>
  <si>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</si>
  <si>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</si>
  <si>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</si>
  <si>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</si>
  <si>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</si>
  <si>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</si>
  <si>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</si>
  <si>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</si>
  <si>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</si>
  <si>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</si>
  <si>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</si>
  <si>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</si>
  <si>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</si>
  <si>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</si>
  <si>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</si>
  <si>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</si>
  <si>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</si>
  <si>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</si>
  <si>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</si>
  <si>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</si>
  <si>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</si>
  <si>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</si>
  <si>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</si>
  <si>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</si>
  <si>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</si>
  <si>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</si>
  <si>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</si>
  <si>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</si>
  <si>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</si>
  <si>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</si>
  <si>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</si>
  <si>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</si>
  <si>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</si>
  <si>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</si>
  <si>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</si>
  <si>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</si>
  <si>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</si>
  <si>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</si>
  <si>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</si>
  <si>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</si>
  <si>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</si>
  <si>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</si>
  <si>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</si>
  <si>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</si>
  <si>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</si>
  <si>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</si>
  <si>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</si>
  <si>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</si>
  <si>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</si>
  <si>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</si>
  <si>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</si>
  <si>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</si>
  <si>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</si>
  <si>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</si>
  <si>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</si>
  <si>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</si>
  <si>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</si>
  <si>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</si>
  <si>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</si>
  <si>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</si>
  <si>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</si>
  <si>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</si>
  <si>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</si>
  <si>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</si>
  <si>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</si>
  <si>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</si>
  <si>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</si>
  <si>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</si>
  <si>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</si>
  <si>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</si>
  <si>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</si>
  <si>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</si>
  <si>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</si>
  <si>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</si>
  <si>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</si>
  <si>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</si>
  <si>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</si>
  <si>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</si>
  <si>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</si>
  <si>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</si>
  <si>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</si>
  <si>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</si>
  <si>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</si>
  <si>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</si>
  <si>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</si>
  <si>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</si>
  <si>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</si>
  <si>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</si>
  <si>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</si>
  <si>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</si>
  <si>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</si>
  <si>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</si>
  <si>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</si>
  <si>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</si>
  <si>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</si>
  <si>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</si>
  <si>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</si>
  <si>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</si>
  <si>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</si>
  <si>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</si>
  <si>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</si>
  <si>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</si>
  <si>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</si>
  <si>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</si>
  <si>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</si>
  <si>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</si>
  <si>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</si>
  <si>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</si>
  <si>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</si>
  <si>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</si>
  <si>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</si>
  <si>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</si>
  <si>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</si>
  <si>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</si>
  <si>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</si>
  <si>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</si>
  <si>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</si>
  <si>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</si>
  <si>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</si>
  <si>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</si>
  <si>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</si>
  <si>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</si>
  <si>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</si>
  <si>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</si>
  <si>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</si>
  <si>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</si>
  <si>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</si>
  <si>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</si>
  <si>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</si>
  <si>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</si>
  <si>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</si>
  <si>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</si>
  <si>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</si>
  <si>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</si>
  <si>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</si>
  <si>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</si>
  <si>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</si>
  <si>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</si>
  <si>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</si>
  <si>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</si>
  <si>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</si>
  <si>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</si>
  <si>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</si>
  <si>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</si>
  <si>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</si>
  <si>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</si>
  <si>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</si>
  <si>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</si>
  <si>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</si>
  <si>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</si>
  <si>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</si>
  <si>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</si>
  <si>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</si>
  <si>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</si>
  <si>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</si>
  <si>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</si>
  <si>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</si>
  <si>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</si>
  <si>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</si>
  <si>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</si>
  <si>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</si>
  <si>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</si>
  <si>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</si>
  <si>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</si>
  <si>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</si>
  <si>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</si>
  <si>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</si>
  <si>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</si>
  <si>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</si>
  <si>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</si>
  <si>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</si>
  <si>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</si>
  <si>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</si>
  <si>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</si>
  <si>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</si>
  <si>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</si>
  <si>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</si>
  <si>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</si>
  <si>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</si>
  <si>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</si>
  <si>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</si>
  <si>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</si>
  <si>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</si>
  <si>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</si>
  <si>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</si>
  <si>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</si>
  <si>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</si>
  <si>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</si>
  <si>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</si>
  <si>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</si>
  <si>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</si>
  <si>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</si>
  <si>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</si>
  <si>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</si>
  <si>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</si>
  <si>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</si>
  <si>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</si>
  <si>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</si>
  <si>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</si>
  <si>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</si>
  <si>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</si>
  <si>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</si>
  <si>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</si>
  <si>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</si>
  <si>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</si>
  <si>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</si>
  <si>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</si>
  <si>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</si>
  <si>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</si>
  <si>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</si>
  <si>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</si>
  <si>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</si>
  <si>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</si>
  <si>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</si>
  <si>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</si>
  <si>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</si>
  <si>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</si>
  <si>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</si>
  <si>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</si>
  <si>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</si>
  <si>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</si>
  <si>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</si>
  <si>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</si>
  <si>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</si>
  <si>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</si>
  <si>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</si>
  <si>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</si>
  <si>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</si>
  <si>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</si>
  <si>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</si>
  <si>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</si>
  <si>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</si>
  <si>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</si>
  <si>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</si>
  <si>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</si>
  <si>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</si>
  <si>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</si>
  <si>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</si>
  <si>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</si>
  <si>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</si>
  <si>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</si>
  <si>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</si>
  <si>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</si>
  <si>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</si>
  <si>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</si>
  <si>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</si>
  <si>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</si>
  <si>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</si>
  <si>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</si>
  <si>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</si>
  <si>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</si>
  <si>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</si>
  <si>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</si>
  <si>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</si>
  <si>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</si>
  <si>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</si>
  <si>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</si>
  <si>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</si>
  <si>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</si>
  <si>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</si>
  <si>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</si>
  <si>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</si>
  <si>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</si>
  <si>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</si>
  <si>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</si>
  <si>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</si>
  <si>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</si>
  <si>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</si>
  <si>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</si>
  <si>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</si>
  <si>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</si>
  <si>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</si>
  <si>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</si>
  <si>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</si>
  <si>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</si>
  <si>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</si>
  <si>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</si>
  <si>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</si>
  <si>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</si>
  <si>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</si>
  <si>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</si>
  <si>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</si>
  <si>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</si>
  <si>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</si>
  <si>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</si>
  <si>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</si>
  <si>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</si>
  <si>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</si>
  <si>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</si>
  <si>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</si>
  <si>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</si>
  <si>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</si>
  <si>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</si>
  <si>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</si>
  <si>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</si>
  <si>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</si>
  <si>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</si>
  <si>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</si>
  <si>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</si>
  <si>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</si>
  <si>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</si>
  <si>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</si>
  <si>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</si>
  <si>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</si>
  <si>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</si>
  <si>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</si>
  <si>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</si>
  <si>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</si>
  <si>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</si>
  <si>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</si>
  <si>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</si>
  <si>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</si>
  <si>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</si>
  <si>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</si>
  <si>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</si>
  <si>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</si>
  <si>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</si>
  <si>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</si>
  <si>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</si>
  <si>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</si>
  <si>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</si>
  <si>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</si>
  <si>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</si>
  <si>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</si>
  <si>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</si>
  <si>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</si>
  <si>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</si>
  <si>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</si>
  <si>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</si>
  <si>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</si>
  <si>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</si>
  <si>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</si>
  <si>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</si>
  <si>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</si>
  <si>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</si>
  <si>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</si>
  <si>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</si>
  <si>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</si>
  <si>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</si>
  <si>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</si>
  <si>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</si>
  <si>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</si>
  <si>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</si>
  <si>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</si>
  <si>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</si>
  <si>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</si>
  <si>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</si>
  <si>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</si>
  <si>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</si>
  <si>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</si>
  <si>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</si>
  <si>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</si>
  <si>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</si>
  <si>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</si>
  <si>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</si>
  <si>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</si>
  <si>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</si>
  <si>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</si>
  <si>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</si>
  <si>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</si>
  <si>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</si>
  <si>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</si>
  <si>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</si>
  <si>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</si>
  <si>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</si>
  <si>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</si>
  <si>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</si>
  <si>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</si>
  <si>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</si>
  <si>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</si>
  <si>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</si>
  <si>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</si>
  <si>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</si>
  <si>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</si>
  <si>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</si>
  <si>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</si>
  <si>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</si>
  <si>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</si>
  <si>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</si>
  <si>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</si>
  <si>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</si>
  <si>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</si>
  <si>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</si>
  <si>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</si>
  <si>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</si>
  <si>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</si>
  <si>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</si>
  <si>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</si>
  <si>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</si>
  <si>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</si>
  <si>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</si>
  <si>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</si>
  <si>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</si>
  <si>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</si>
  <si>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</si>
  <si>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</si>
  <si>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</si>
  <si>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</si>
  <si>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</si>
  <si>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</si>
  <si>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</si>
  <si>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</si>
  <si>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</si>
  <si>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</si>
  <si>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</si>
  <si>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</si>
  <si>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</si>
  <si>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</si>
  <si>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</si>
  <si>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</si>
  <si>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</si>
  <si>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</si>
  <si>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</si>
  <si>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</si>
  <si>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</si>
  <si>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</si>
  <si>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</si>
  <si>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</si>
  <si>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</si>
  <si>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</si>
  <si>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</si>
  <si>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</si>
  <si>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</si>
  <si>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</si>
  <si>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</si>
  <si>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</si>
  <si>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</si>
  <si>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</si>
  <si>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</si>
  <si>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</si>
  <si>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</si>
  <si>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</si>
  <si>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</si>
  <si>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</si>
  <si>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</si>
  <si>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</si>
  <si>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</si>
  <si>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</si>
  <si>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</si>
  <si>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</si>
  <si>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</si>
  <si>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</si>
  <si>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</si>
  <si>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</si>
  <si>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</si>
  <si>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</si>
  <si>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</si>
  <si>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</si>
  <si>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</si>
  <si>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</si>
  <si>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</si>
  <si>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</si>
  <si>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</si>
  <si>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</si>
  <si>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</si>
  <si>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</si>
  <si>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</si>
  <si>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</si>
  <si>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</si>
  <si>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</si>
  <si>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</si>
  <si>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</si>
  <si>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</si>
  <si>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</si>
  <si>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</si>
  <si>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</si>
  <si>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</si>
  <si>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</si>
  <si>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</si>
  <si>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</si>
  <si>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</si>
  <si>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</si>
  <si>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</si>
  <si>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</si>
  <si>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</si>
  <si>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</si>
  <si>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</si>
  <si>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</si>
  <si>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</si>
  <si>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</si>
  <si>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</si>
  <si>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</si>
  <si>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</si>
  <si>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</si>
  <si>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</si>
  <si>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</si>
  <si>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</si>
  <si>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</si>
  <si>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</si>
  <si>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</si>
  <si>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</si>
  <si>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</si>
  <si>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</si>
  <si>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</si>
  <si>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</si>
  <si>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</si>
  <si>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</si>
  <si>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</si>
  <si>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</si>
  <si>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</si>
  <si>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</si>
  <si>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</si>
  <si>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</si>
  <si>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</si>
  <si>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</si>
  <si>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</si>
  <si>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</si>
  <si>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</si>
  <si>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</si>
  <si>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</si>
  <si>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</si>
  <si>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</si>
  <si>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</si>
  <si>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</si>
  <si>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</si>
  <si>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</si>
  <si>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</si>
  <si>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</si>
  <si>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</si>
  <si>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</si>
  <si>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</si>
  <si>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</si>
  <si>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</si>
  <si>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</si>
  <si>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</si>
  <si>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</si>
  <si>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</si>
  <si>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</si>
  <si>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</si>
  <si>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</si>
  <si>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</si>
  <si>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</si>
  <si>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</si>
  <si>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</si>
  <si>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</si>
  <si>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</si>
  <si>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</si>
  <si>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</si>
  <si>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</si>
  <si>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</si>
  <si>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</si>
  <si>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</si>
  <si>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</si>
  <si>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</si>
  <si>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</si>
  <si>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</si>
  <si>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</si>
  <si>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</si>
  <si>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</si>
  <si>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</si>
  <si>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</si>
  <si>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</si>
  <si>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</si>
  <si>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</si>
  <si>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</si>
  <si>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</si>
  <si>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</si>
  <si>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</si>
  <si>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</si>
  <si>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</si>
  <si>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</si>
  <si>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</si>
  <si>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</si>
  <si>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</si>
  <si>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</si>
  <si>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</si>
  <si>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</si>
  <si>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</si>
  <si>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</si>
  <si>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</si>
  <si>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</si>
  <si>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</si>
  <si>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</si>
  <si>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</si>
  <si>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</si>
  <si>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</si>
  <si>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</si>
  <si>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</si>
  <si>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</si>
  <si>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</si>
  <si>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</si>
  <si>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</si>
  <si>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</si>
  <si>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</si>
  <si>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</si>
  <si>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</si>
  <si>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</si>
  <si>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</si>
  <si>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</si>
  <si>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</si>
  <si>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</si>
  <si>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</si>
  <si>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</si>
  <si>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</si>
  <si>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</si>
  <si>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</si>
  <si>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</si>
  <si>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</si>
  <si>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</si>
  <si>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</si>
  <si>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</si>
  <si>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</si>
  <si>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</si>
  <si>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</si>
  <si>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</si>
  <si>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</si>
  <si>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</si>
  <si>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</si>
  <si>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</si>
  <si>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</si>
  <si>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</si>
  <si>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</si>
  <si>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</si>
  <si>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</si>
  <si>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</si>
  <si>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</si>
  <si>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</si>
  <si>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</si>
  <si>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</si>
  <si>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</si>
  <si>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</si>
  <si>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</si>
  <si>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</si>
  <si>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</si>
  <si>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</si>
  <si>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</si>
  <si>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</si>
  <si>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</si>
  <si>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</si>
  <si>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</si>
  <si>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</si>
  <si>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</si>
  <si>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</si>
  <si>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</si>
  <si>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</si>
  <si>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</si>
  <si>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</si>
  <si>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</si>
  <si>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</si>
  <si>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</si>
  <si>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</si>
  <si>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</si>
  <si>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</si>
  <si>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</si>
  <si>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</si>
  <si>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</si>
  <si>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</si>
  <si>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</si>
  <si>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</si>
  <si>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</si>
  <si>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</si>
  <si>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</si>
  <si>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</si>
  <si>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</si>
  <si>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</si>
  <si>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</si>
  <si>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</si>
  <si>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</si>
  <si>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</si>
  <si>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</si>
  <si>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</si>
  <si>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</si>
  <si>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</si>
  <si>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</si>
  <si>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</si>
  <si>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</si>
  <si>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</si>
  <si>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</si>
  <si>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</si>
  <si>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</si>
  <si>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</si>
  <si>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</si>
  <si>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</si>
  <si>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</si>
  <si>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</si>
  <si>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</si>
  <si>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</si>
  <si>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</si>
  <si>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</si>
  <si>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</si>
  <si>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</si>
  <si>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</si>
  <si>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</si>
  <si>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</si>
  <si>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</si>
  <si>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</si>
  <si>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</si>
  <si>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</si>
  <si>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</si>
  <si>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</si>
  <si>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</si>
  <si>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</si>
  <si>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</si>
  <si>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</si>
  <si>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</si>
  <si>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</si>
  <si>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</si>
  <si>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</si>
  <si>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</si>
  <si>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</si>
  <si>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</si>
  <si>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</si>
  <si>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</si>
  <si>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</si>
  <si>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</si>
  <si>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</si>
  <si>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</si>
  <si>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</si>
  <si>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</si>
  <si>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</si>
  <si>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</si>
  <si>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</si>
  <si>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</si>
  <si>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</si>
  <si>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</si>
  <si>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</si>
  <si>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</si>
  <si>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</si>
  <si>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</si>
  <si>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</si>
  <si>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</si>
  <si>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</si>
  <si>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</si>
  <si>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</si>
  <si>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</si>
  <si>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</si>
  <si>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</si>
  <si>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</si>
  <si>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</si>
  <si>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</si>
  <si>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</si>
  <si>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</si>
  <si>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</si>
  <si>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</si>
  <si>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</si>
  <si>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</si>
  <si>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</si>
  <si>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</si>
  <si>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</si>
  <si>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</si>
  <si>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</si>
  <si>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</si>
  <si>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</si>
  <si>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</si>
  <si>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</si>
  <si>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</si>
  <si>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</si>
  <si>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</si>
  <si>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</si>
  <si>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</si>
  <si>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</si>
  <si>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</si>
  <si>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</si>
  <si>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</si>
  <si>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</si>
  <si>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</si>
  <si>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</si>
  <si>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</si>
  <si>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</si>
  <si>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</si>
  <si>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</si>
  <si>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</si>
  <si>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</si>
  <si>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</si>
  <si>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</si>
  <si>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</si>
  <si>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</si>
  <si>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</si>
  <si>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</si>
  <si>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</si>
  <si>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</si>
  <si>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</si>
  <si>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</si>
  <si>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</si>
  <si>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</si>
  <si>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</si>
  <si>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</si>
  <si>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</si>
  <si>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</si>
  <si>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</si>
  <si>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</si>
  <si>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</si>
  <si>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</si>
  <si>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</si>
  <si>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</si>
  <si>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</si>
  <si>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</si>
  <si>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</si>
  <si>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</si>
  <si>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</si>
  <si>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</si>
  <si>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</si>
  <si>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</si>
  <si>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</si>
  <si>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</si>
  <si>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</si>
  <si>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</si>
  <si>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</si>
  <si>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</si>
  <si>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</si>
  <si>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</si>
  <si>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</si>
  <si>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</si>
  <si>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</si>
  <si>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</si>
  <si>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</si>
  <si>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</si>
  <si>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</si>
  <si>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</si>
  <si>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</si>
  <si>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</si>
  <si>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</si>
  <si>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</si>
  <si>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</si>
  <si>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</si>
  <si>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</si>
  <si>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</si>
  <si>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</si>
  <si>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</si>
  <si>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</si>
  <si>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</si>
  <si>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</si>
  <si>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</si>
  <si>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</si>
  <si>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</si>
  <si>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</si>
  <si>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</si>
  <si>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</si>
  <si>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</si>
  <si>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</si>
  <si>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</si>
  <si>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</si>
  <si>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</si>
  <si>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</si>
  <si>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</si>
  <si>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</si>
  <si>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</si>
  <si>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</si>
  <si>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</si>
  <si>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</si>
  <si>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</si>
  <si>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</si>
  <si>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</si>
  <si>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</si>
  <si>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</si>
  <si>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</si>
  <si>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</si>
  <si>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</si>
  <si>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</si>
  <si>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</si>
  <si>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</si>
  <si>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</si>
  <si>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</si>
  <si>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</si>
  <si>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</si>
  <si>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</si>
  <si>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</si>
  <si>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</si>
  <si>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</si>
  <si>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</si>
  <si>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</si>
  <si>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</si>
  <si>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</si>
  <si>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</si>
  <si>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</si>
  <si>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</si>
  <si>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</si>
  <si>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</si>
  <si>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</si>
  <si>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</si>
  <si>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</si>
  <si>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</si>
  <si>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</si>
  <si>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</si>
  <si>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</si>
  <si>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</si>
  <si>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</si>
  <si>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</si>
  <si>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</si>
  <si>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</si>
  <si>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</si>
  <si>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</si>
  <si>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</si>
  <si>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</si>
  <si>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</si>
  <si>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</si>
  <si>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</si>
  <si>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</si>
  <si>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</si>
  <si>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</si>
  <si>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</si>
  <si>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</si>
  <si>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</si>
  <si>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</si>
  <si>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</si>
  <si>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</si>
  <si>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</si>
  <si>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</si>
  <si>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</si>
  <si>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</si>
  <si>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</si>
  <si>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</si>
  <si>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</si>
  <si>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</si>
  <si>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</si>
  <si>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</si>
  <si>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</si>
  <si>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</si>
  <si>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</si>
  <si>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</si>
  <si>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</si>
  <si>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</si>
  <si>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</si>
  <si>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</si>
  <si>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</si>
  <si>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</si>
  <si>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</si>
  <si>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</si>
  <si>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</si>
  <si>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</si>
  <si>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</si>
  <si>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</si>
  <si>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</si>
  <si>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</si>
  <si>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</si>
  <si>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</si>
  <si>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</si>
  <si>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</si>
  <si>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</si>
  <si>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</si>
  <si>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</si>
  <si>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</si>
  <si>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</si>
  <si>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</si>
  <si>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</si>
  <si>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</si>
  <si>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</si>
  <si>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</si>
  <si>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</si>
  <si>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</si>
  <si>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</si>
  <si>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</si>
  <si>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</si>
  <si>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</si>
  <si>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</si>
  <si>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</si>
  <si>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</si>
  <si>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</si>
  <si>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</si>
  <si>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</si>
  <si>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</si>
  <si>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</si>
  <si>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</si>
  <si>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</si>
  <si>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</si>
  <si>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</si>
  <si>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</si>
  <si>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</si>
  <si>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</si>
  <si>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</si>
  <si>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</si>
  <si>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</si>
  <si>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</si>
  <si>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</si>
  <si>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</si>
  <si>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</si>
  <si>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</si>
  <si>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</si>
  <si>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</si>
  <si>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</si>
  <si>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</si>
  <si>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</si>
  <si>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</si>
  <si>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</si>
  <si>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</si>
  <si>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</si>
  <si>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</si>
  <si>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</si>
  <si>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</si>
  <si>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</si>
  <si>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</si>
  <si>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</si>
  <si>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</si>
  <si>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</si>
  <si>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</si>
  <si>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</si>
  <si>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</si>
  <si>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</si>
  <si>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</si>
  <si>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</si>
  <si>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</si>
  <si>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</si>
  <si>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</si>
  <si>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</si>
  <si>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</si>
  <si>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</si>
  <si>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</si>
  <si>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</si>
  <si>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</si>
  <si>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</si>
  <si>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</si>
  <si>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</si>
  <si>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</si>
  <si>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</si>
  <si>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</si>
  <si>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</si>
  <si>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</si>
  <si>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</si>
  <si>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</si>
  <si>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</si>
  <si>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</si>
  <si>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</si>
  <si>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</si>
  <si>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</si>
  <si>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</si>
  <si>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</si>
  <si>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</si>
  <si>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</si>
  <si>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</si>
  <si>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</si>
  <si>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</si>
  <si>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</si>
  <si>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</si>
  <si>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</si>
  <si>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</si>
  <si>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</si>
  <si>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</si>
  <si>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</si>
  <si>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</si>
  <si>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</si>
  <si>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</si>
  <si>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</si>
  <si>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</si>
  <si>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</si>
  <si>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</si>
  <si>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</si>
  <si>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</si>
  <si>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</si>
  <si>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</si>
  <si>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</si>
  <si>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</si>
  <si>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</si>
  <si>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</si>
  <si>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</si>
  <si>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</si>
  <si>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</si>
  <si>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</si>
  <si>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</si>
  <si>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</si>
  <si>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</si>
  <si>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</si>
  <si>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</si>
  <si>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</si>
  <si>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</si>
  <si>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</si>
  <si>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</si>
  <si>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</si>
  <si>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</si>
  <si>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</si>
  <si>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</si>
  <si>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</si>
  <si>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</si>
  <si>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</si>
  <si>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</si>
  <si>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</si>
  <si>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</si>
  <si>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</si>
  <si>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</si>
  <si>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</si>
  <si>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</si>
  <si>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</si>
  <si>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</si>
  <si>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</si>
  <si>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</si>
  <si>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</si>
  <si>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</si>
  <si>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</si>
  <si>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</si>
  <si>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</si>
  <si>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</si>
  <si>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</si>
  <si>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</si>
  <si>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</si>
  <si>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</si>
  <si>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</si>
  <si>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</si>
  <si>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</si>
  <si>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</si>
  <si>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</si>
  <si>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</si>
  <si>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</si>
  <si>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</si>
  <si>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</si>
  <si>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</si>
  <si>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</si>
  <si>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</si>
  <si>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</si>
  <si>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</si>
  <si>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</si>
  <si>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</si>
  <si>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</si>
  <si>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</si>
  <si>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</si>
  <si>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</si>
  <si>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</si>
  <si>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</si>
  <si>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</si>
  <si>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</si>
  <si>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</si>
  <si>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</si>
  <si>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</si>
  <si>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</si>
  <si>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</si>
  <si>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</si>
  <si>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</si>
  <si>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</si>
  <si>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</si>
  <si>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</si>
  <si>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</si>
  <si>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</si>
  <si>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</si>
  <si>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</si>
  <si>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</si>
  <si>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</si>
  <si>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</si>
  <si>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</si>
  <si>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</si>
  <si>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</si>
  <si>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</si>
  <si>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</si>
  <si>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</si>
  <si>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</si>
  <si>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</si>
  <si>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</si>
  <si>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</si>
  <si>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</si>
  <si>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</si>
  <si>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</si>
  <si>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</si>
  <si>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</si>
  <si>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</si>
  <si>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</si>
  <si>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</si>
  <si>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</si>
  <si>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</si>
  <si>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</si>
  <si>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</si>
  <si>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</si>
  <si>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</si>
  <si>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</si>
  <si>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</si>
  <si>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</si>
  <si>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</si>
  <si>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</si>
  <si>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</si>
  <si>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</si>
  <si>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</si>
  <si>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</si>
  <si>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</si>
  <si>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</si>
  <si>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</si>
  <si>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</si>
  <si>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</si>
  <si>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</si>
  <si>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</si>
  <si>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</si>
  <si>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</si>
  <si>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</si>
  <si>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</si>
  <si>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</si>
  <si>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</si>
  <si>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</si>
  <si>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</si>
  <si>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</si>
  <si>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</si>
  <si>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</si>
  <si>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</si>
  <si>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</si>
  <si>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</si>
  <si>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</si>
  <si>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</si>
  <si>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</si>
  <si>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</si>
  <si>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</si>
  <si>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</si>
  <si>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</si>
  <si>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</si>
  <si>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</si>
  <si>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</si>
  <si>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</si>
  <si>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</si>
  <si>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</si>
  <si>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</si>
  <si>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</si>
  <si>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</si>
  <si>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</si>
  <si>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</si>
  <si>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</si>
  <si>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</si>
  <si>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</si>
  <si>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</si>
  <si>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</si>
  <si>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</si>
  <si>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</si>
  <si>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</si>
  <si>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</si>
  <si>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</si>
  <si>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</si>
  <si>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</si>
  <si>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</si>
  <si>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</si>
  <si>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</si>
  <si>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</si>
  <si>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</si>
  <si>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</si>
  <si>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</si>
  <si>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</si>
  <si>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</si>
  <si>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</si>
  <si>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</si>
  <si>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</si>
  <si>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</si>
  <si>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</si>
  <si>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</si>
  <si>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</si>
  <si>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</si>
  <si>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</si>
  <si>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</si>
  <si>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</si>
  <si>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</si>
  <si>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</si>
  <si>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</si>
  <si>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</si>
  <si>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</si>
  <si>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</si>
  <si>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</si>
  <si>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</si>
  <si>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</si>
  <si>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</si>
  <si>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</si>
  <si>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</si>
  <si>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</si>
  <si>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</si>
  <si>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</si>
  <si>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</si>
  <si>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</si>
  <si>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</si>
  <si>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</si>
  <si>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</si>
  <si>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</si>
  <si>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</si>
  <si>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</si>
  <si>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</si>
  <si>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</si>
  <si>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</si>
  <si>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</si>
  <si>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</si>
  <si>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</si>
  <si>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</si>
  <si>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</si>
  <si>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</si>
  <si>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</si>
  <si>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</si>
  <si>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</si>
  <si>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</si>
  <si>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</si>
  <si>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</si>
  <si>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</si>
  <si>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</si>
  <si>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</si>
  <si>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</si>
  <si>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</si>
  <si>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</si>
  <si>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</si>
  <si>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</si>
  <si>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</si>
  <si>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</si>
  <si>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</si>
  <si>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</si>
  <si>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</si>
  <si>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</si>
  <si>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</si>
  <si>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</si>
  <si>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</si>
  <si>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</si>
  <si>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</si>
  <si>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</si>
  <si>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</si>
  <si>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</si>
  <si>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</si>
  <si>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</si>
  <si>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</si>
  <si>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</si>
  <si>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</si>
  <si>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</si>
  <si>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</si>
  <si>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</si>
  <si>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</si>
  <si>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</si>
  <si>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</si>
  <si>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</si>
  <si>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</si>
  <si>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</si>
  <si>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</si>
  <si>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</si>
  <si>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</si>
  <si>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</si>
  <si>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</si>
  <si>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</si>
  <si>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</si>
  <si>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</si>
  <si>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</si>
  <si>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</si>
  <si>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</si>
  <si>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</si>
  <si>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</si>
  <si>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</si>
  <si>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</si>
  <si>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</si>
  <si>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</si>
  <si>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</si>
  <si>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</si>
  <si>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</si>
  <si>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</si>
  <si>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</si>
  <si>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</si>
  <si>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</si>
  <si>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</si>
  <si>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</si>
  <si>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</si>
  <si>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</si>
  <si>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</si>
  <si>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</si>
  <si>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</si>
  <si>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</si>
  <si>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</si>
  <si>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</si>
  <si>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</si>
  <si>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</si>
  <si>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</si>
  <si>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</si>
  <si>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</si>
  <si>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</si>
  <si>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</si>
  <si>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</si>
  <si>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</si>
  <si>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</si>
  <si>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</si>
  <si>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</si>
  <si>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</si>
  <si>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</si>
  <si>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</si>
  <si>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</si>
  <si>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</si>
  <si>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</si>
  <si>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</si>
  <si>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</si>
  <si>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</si>
  <si>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</si>
  <si>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</si>
  <si>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</si>
  <si>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</si>
  <si>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</si>
  <si>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</si>
  <si>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</si>
  <si>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</si>
  <si>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</si>
  <si>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</si>
  <si>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</si>
  <si>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</si>
  <si>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</si>
  <si>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</si>
  <si>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</si>
  <si>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</si>
  <si>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</si>
  <si>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</si>
  <si>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</si>
  <si>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</si>
  <si>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</si>
  <si>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</si>
  <si>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</si>
  <si>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</si>
  <si>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</si>
  <si>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</si>
  <si>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</si>
  <si>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</si>
  <si>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</si>
  <si>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</si>
  <si>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</si>
  <si>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</si>
  <si>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</si>
  <si>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</si>
  <si>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</si>
  <si>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</si>
  <si>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</si>
  <si>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</si>
  <si>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</si>
  <si>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</si>
  <si>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</si>
  <si>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</si>
  <si>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</si>
  <si>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</si>
  <si>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</si>
  <si>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</si>
  <si>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</si>
  <si>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</si>
  <si>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</si>
  <si>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</si>
  <si>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</si>
  <si>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</si>
  <si>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</si>
  <si>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</si>
  <si>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</si>
  <si>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</si>
  <si>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</si>
  <si>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</si>
  <si>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</si>
  <si>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</si>
  <si>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</si>
  <si>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</si>
  <si>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</si>
  <si>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</si>
  <si>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</si>
  <si>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</si>
  <si>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</si>
  <si>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</si>
  <si>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</si>
  <si>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</si>
  <si>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</si>
  <si>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</si>
  <si>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</si>
  <si>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</si>
  <si>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</si>
  <si>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</si>
  <si>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</si>
  <si>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</si>
  <si>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</si>
  <si>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</si>
  <si>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</si>
  <si>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</si>
  <si>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</si>
  <si>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</si>
  <si>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</si>
  <si>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</si>
  <si>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</si>
  <si>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</si>
  <si>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</si>
  <si>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</si>
  <si>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</si>
  <si>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</si>
  <si>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</si>
  <si>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</si>
  <si>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</si>
  <si>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</si>
  <si>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</si>
  <si>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</si>
  <si>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</si>
  <si>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</si>
  <si>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</si>
  <si>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</si>
  <si>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</si>
  <si>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</si>
  <si>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</si>
  <si>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</si>
  <si>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</si>
  <si>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</si>
  <si>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</si>
  <si>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</si>
  <si>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</si>
  <si>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</si>
  <si>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</si>
  <si>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</si>
  <si>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</si>
  <si>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</si>
  <si>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</si>
  <si>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</si>
  <si>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</si>
  <si>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</si>
  <si>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</si>
  <si>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</si>
  <si>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</si>
  <si>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</si>
  <si>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</si>
  <si>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</si>
  <si>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</si>
  <si>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</si>
  <si>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</si>
  <si>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</si>
  <si>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</si>
  <si>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</si>
  <si>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</si>
  <si>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</si>
  <si>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</si>
  <si>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</si>
  <si>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</si>
  <si>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</si>
  <si>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</si>
  <si>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</si>
  <si>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</si>
  <si>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</si>
  <si>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</si>
  <si>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</si>
  <si>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</si>
  <si>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</si>
  <si>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</si>
  <si>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</si>
  <si>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</si>
  <si>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</si>
  <si>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</si>
  <si>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</si>
  <si>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</si>
  <si>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</si>
  <si>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</si>
  <si>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</si>
  <si>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</si>
  <si>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</si>
  <si>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</si>
  <si>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</si>
  <si>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</si>
  <si>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</si>
  <si>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</si>
  <si>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</si>
  <si>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</si>
  <si>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</si>
  <si>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</si>
  <si>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</si>
  <si>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</si>
  <si>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</si>
  <si>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</si>
  <si>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</si>
  <si>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</si>
  <si>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</si>
  <si>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</si>
  <si>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</si>
  <si>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</si>
  <si>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</si>
  <si>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</si>
  <si>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</si>
  <si>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</si>
  <si>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</si>
  <si>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</si>
  <si>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</si>
  <si>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</si>
  <si>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</si>
  <si>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</si>
  <si>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</si>
  <si>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</si>
  <si>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</si>
  <si>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</si>
  <si>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</si>
  <si>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</si>
  <si>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</si>
  <si>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</si>
  <si>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</si>
  <si>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</si>
  <si>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</si>
  <si>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</si>
  <si>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</si>
  <si>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</si>
  <si>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</si>
  <si>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</si>
  <si>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</si>
  <si>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</si>
  <si>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</si>
  <si>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</si>
  <si>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</si>
  <si>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</si>
  <si>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</si>
  <si>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</si>
  <si>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</si>
  <si>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</si>
  <si>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</si>
  <si>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</si>
  <si>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</si>
  <si>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</si>
  <si>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</si>
  <si>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</si>
  <si>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</si>
  <si>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</si>
  <si>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</si>
  <si>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</si>
  <si>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</si>
  <si>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</si>
  <si>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</si>
  <si>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</si>
  <si>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</si>
  <si>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</si>
  <si>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</si>
  <si>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</si>
  <si>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</si>
  <si>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</si>
  <si>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</si>
  <si>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</si>
  <si>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</si>
  <si>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</si>
  <si>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</si>
  <si>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</si>
  <si>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</si>
  <si>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</si>
  <si>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</si>
  <si>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</si>
  <si>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</si>
  <si>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</si>
  <si>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</si>
  <si>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</si>
  <si>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</si>
  <si>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</si>
  <si>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</si>
  <si>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</si>
  <si>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</si>
  <si>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</si>
  <si>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</si>
  <si>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</si>
  <si>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</si>
  <si>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</si>
  <si>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</si>
  <si>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</si>
  <si>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</si>
  <si>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</si>
  <si>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</si>
  <si>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</si>
  <si>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</si>
  <si>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</si>
  <si>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</si>
  <si>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</si>
  <si>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</si>
  <si>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</si>
  <si>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</si>
  <si>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</si>
  <si>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</si>
  <si>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</si>
  <si>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</si>
  <si>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</si>
  <si>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</si>
  <si>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</si>
  <si>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</si>
  <si>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</si>
  <si>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</si>
  <si>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</si>
  <si>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</si>
  <si>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</si>
  <si>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</si>
  <si>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</si>
  <si>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</si>
  <si>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</si>
  <si>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</si>
  <si>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</si>
  <si>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</si>
  <si>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</si>
  <si>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</si>
  <si>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</si>
  <si>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</si>
  <si>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</si>
  <si>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</si>
  <si>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</si>
  <si>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</si>
  <si>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</si>
  <si>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</si>
  <si>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</si>
  <si>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</si>
  <si>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</si>
  <si>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</si>
  <si>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</si>
  <si>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</si>
  <si>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</si>
  <si>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</si>
  <si>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</si>
  <si>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</si>
  <si>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</si>
  <si>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</si>
  <si>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</si>
  <si>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</si>
  <si>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</si>
  <si>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</si>
  <si>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</si>
  <si>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</si>
  <si>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</si>
  <si>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</si>
  <si>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</si>
  <si>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</si>
  <si>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</si>
  <si>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</si>
  <si>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</si>
  <si>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</si>
  <si>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</si>
  <si>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</si>
  <si>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</si>
  <si>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</si>
  <si>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</si>
  <si>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</si>
  <si>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</si>
  <si>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</si>
  <si>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</si>
  <si>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</si>
  <si>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</si>
  <si>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</si>
  <si>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</si>
  <si>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</si>
  <si>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</si>
  <si>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</si>
  <si>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</si>
  <si>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</si>
  <si>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</si>
  <si>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</si>
  <si>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</si>
  <si>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</si>
  <si>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</si>
  <si>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</si>
  <si>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</si>
  <si>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</si>
  <si>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</si>
  <si>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</si>
  <si>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</si>
  <si>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</si>
  <si>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</si>
  <si>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</si>
  <si>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</si>
  <si>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</si>
  <si>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</si>
  <si>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</si>
  <si>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</si>
  <si>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</si>
  <si>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</si>
  <si>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</si>
  <si>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</si>
  <si>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</si>
  <si>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</si>
  <si>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</si>
  <si>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</si>
  <si>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</si>
  <si>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</si>
  <si>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</si>
  <si>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</si>
  <si>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</si>
  <si>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</si>
  <si>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</si>
  <si>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</si>
  <si>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</si>
  <si>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</si>
  <si>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</si>
  <si>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</si>
  <si>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</si>
  <si>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</si>
  <si>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</si>
  <si>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</si>
  <si>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</si>
  <si>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</si>
  <si>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</si>
  <si>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</si>
  <si>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</si>
  <si>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</si>
  <si>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</si>
  <si>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</si>
  <si>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</si>
  <si>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</si>
  <si>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</si>
  <si>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</si>
  <si>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</si>
  <si>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</si>
  <si>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</si>
  <si>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</si>
  <si>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</si>
  <si>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</si>
  <si>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</si>
  <si>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</si>
  <si>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</si>
  <si>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</si>
  <si>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</si>
  <si>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</si>
  <si>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</si>
  <si>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</si>
  <si>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</si>
  <si>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</si>
  <si>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</si>
  <si>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</si>
  <si>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</si>
  <si>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</si>
  <si>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</si>
  <si>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</si>
  <si>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</si>
  <si>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</si>
  <si>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</si>
  <si>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</si>
  <si>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</si>
  <si>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</si>
  <si>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</si>
  <si>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</si>
  <si>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</si>
  <si>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</si>
  <si>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</si>
  <si>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</si>
  <si>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</si>
  <si>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</si>
  <si>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</si>
  <si>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</si>
  <si>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</si>
  <si>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</si>
  <si>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</si>
  <si>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</si>
  <si>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</si>
  <si>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</si>
  <si>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</si>
  <si>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</si>
  <si>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</si>
  <si>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</si>
  <si>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</si>
  <si>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</si>
  <si>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</si>
  <si>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</si>
  <si>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</si>
  <si>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</si>
  <si>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</si>
  <si>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</si>
  <si>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</si>
  <si>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</si>
  <si>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</si>
  <si>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</si>
  <si>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</si>
  <si>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</si>
  <si>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</si>
  <si>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</si>
  <si>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</si>
  <si>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</si>
  <si>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</si>
  <si>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</si>
  <si>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</si>
  <si>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</si>
  <si>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</si>
  <si>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</si>
  <si>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</si>
  <si>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</si>
  <si>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</si>
  <si>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</si>
  <si>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</si>
  <si>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</si>
  <si>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</si>
  <si>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</si>
  <si>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</si>
  <si>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</si>
  <si>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</si>
  <si>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</si>
  <si>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</si>
  <si>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</si>
  <si>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</si>
  <si>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</si>
  <si>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</si>
  <si>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</si>
  <si>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</si>
  <si>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</si>
  <si>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</si>
  <si>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</si>
  <si>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</si>
  <si>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</si>
  <si>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</si>
  <si>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</si>
  <si>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</si>
  <si>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</si>
  <si>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</si>
  <si>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</si>
  <si>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</si>
  <si>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</si>
  <si>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</si>
  <si>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</si>
  <si>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</si>
  <si>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</si>
  <si>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</si>
  <si>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</si>
  <si>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</si>
  <si>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</si>
  <si>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</si>
  <si>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</si>
  <si>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</si>
  <si>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</si>
  <si>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</si>
  <si>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</si>
  <si>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</si>
  <si>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</si>
  <si>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</si>
  <si>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</si>
  <si>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</si>
  <si>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</si>
  <si>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</si>
  <si>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</si>
  <si>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</si>
  <si>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</si>
  <si>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</si>
  <si>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</si>
  <si>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</si>
  <si>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</si>
  <si>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</si>
  <si>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</si>
  <si>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</si>
  <si>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</si>
  <si>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</si>
  <si>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</si>
  <si>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</si>
  <si>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</si>
  <si>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</si>
  <si>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</si>
  <si>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</si>
  <si>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</si>
  <si>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</si>
  <si>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</si>
  <si>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</si>
  <si>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</si>
  <si>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</si>
  <si>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</si>
  <si>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</si>
  <si>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</si>
  <si>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</si>
  <si>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</si>
  <si>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</si>
  <si>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</si>
  <si>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</si>
  <si>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</si>
  <si>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</si>
  <si>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</si>
  <si>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</si>
  <si>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</si>
  <si>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</si>
  <si>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</si>
  <si>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</si>
  <si>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</si>
  <si>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</si>
  <si>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</si>
  <si>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</si>
  <si>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</si>
  <si>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</si>
  <si>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</si>
  <si>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</si>
  <si>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</si>
  <si>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</si>
  <si>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</si>
  <si>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</si>
  <si>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</si>
  <si>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</si>
  <si>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</si>
  <si>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</si>
  <si>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</si>
  <si>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</si>
  <si>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</si>
  <si>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</si>
  <si>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</si>
  <si>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</si>
  <si>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</si>
  <si>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</si>
  <si>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</si>
  <si>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</si>
  <si>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</si>
  <si>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</si>
  <si>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</si>
  <si>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</si>
  <si>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</si>
  <si>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</si>
  <si>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</si>
  <si>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</si>
  <si>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</si>
  <si>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</si>
  <si>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</si>
  <si>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</si>
  <si>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</si>
  <si>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</si>
  <si>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</si>
  <si>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</si>
  <si>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</si>
  <si>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</si>
  <si>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</si>
  <si>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</si>
  <si>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</si>
  <si>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</si>
  <si>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</si>
  <si>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</si>
  <si>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</si>
  <si>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</si>
  <si>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</si>
  <si>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</si>
  <si>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</si>
  <si>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</si>
  <si>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</si>
  <si>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</si>
  <si>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</si>
  <si>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</si>
  <si>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</si>
  <si>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</si>
  <si>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</si>
  <si>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</si>
  <si>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</si>
  <si>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</si>
  <si>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</si>
  <si>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</si>
  <si>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</si>
  <si>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</si>
  <si>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</si>
  <si>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</si>
  <si>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</si>
  <si>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</si>
  <si>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</si>
  <si>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</si>
  <si>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</si>
  <si>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</si>
  <si>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</si>
  <si>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</si>
  <si>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</si>
  <si>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</si>
  <si>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</si>
  <si>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</si>
  <si>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</si>
  <si>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</si>
  <si>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</si>
  <si>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</si>
  <si>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</si>
  <si>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</si>
  <si>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</si>
  <si>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</si>
  <si>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</si>
  <si>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</si>
  <si>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</si>
  <si>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</si>
  <si>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</si>
  <si>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</si>
  <si>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</si>
  <si>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</si>
  <si>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</si>
  <si>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</si>
  <si>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</si>
  <si>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</si>
  <si>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</si>
  <si>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</si>
  <si>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</si>
  <si>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</si>
  <si>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</si>
  <si>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</si>
  <si>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</si>
  <si>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</si>
  <si>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</si>
  <si>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</si>
  <si>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</si>
  <si>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</si>
  <si>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</si>
  <si>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</si>
  <si>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</si>
  <si>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</si>
  <si>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</si>
  <si>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</si>
  <si>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</si>
  <si>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</si>
  <si>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</si>
  <si>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</si>
  <si>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</si>
  <si>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</si>
  <si>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</si>
  <si>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</si>
  <si>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</si>
  <si>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</si>
  <si>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</si>
  <si>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</si>
  <si>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</si>
  <si>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</si>
  <si>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</si>
  <si>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</si>
  <si>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</si>
  <si>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</si>
  <si>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</si>
  <si>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</si>
  <si>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</si>
  <si>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</si>
  <si>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</si>
  <si>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</si>
  <si>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</si>
  <si>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</si>
  <si>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</si>
  <si>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</si>
  <si>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</si>
  <si>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</si>
  <si>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</si>
  <si>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</si>
  <si>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</si>
  <si>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</si>
  <si>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</si>
  <si>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</si>
  <si>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</si>
  <si>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</si>
  <si>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</si>
  <si>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</si>
  <si>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</si>
  <si>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</si>
  <si>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</si>
  <si>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</si>
  <si>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</si>
  <si>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</si>
  <si>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</si>
  <si>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</si>
  <si>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</si>
  <si>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</si>
  <si>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</si>
  <si>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</si>
  <si>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</si>
  <si>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</si>
  <si>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</si>
  <si>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</si>
  <si>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</si>
  <si>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</si>
  <si>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</si>
  <si>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</si>
  <si>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</si>
  <si>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</si>
  <si>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</si>
  <si>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</si>
  <si>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</si>
  <si>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</si>
  <si>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</si>
  <si>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</si>
  <si>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</si>
  <si>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</si>
  <si>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</si>
  <si>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</si>
  <si>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</si>
  <si>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</si>
  <si>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</si>
  <si>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</si>
  <si>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</si>
  <si>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</si>
  <si>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</si>
  <si>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</si>
  <si>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PCM-20251206-00000439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</si>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</sst>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9" totalsRowShown="0" headerRowDxfId="46" dataDxfId="45" headerRowBorderDxfId="43" tableBorderDxfId="44" totalsRowBorderDxfId="42">
  <autoFilter ref="A1:L1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334.38623553240905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45997.334661458335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45997.334661458335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45997.334661458335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45997.334661458335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45997.334661458335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45997.334661458335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45997.334661458335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45997.334661458335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45997.334661458335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45997.334661458335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45997.334661458335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45997.334661458335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45997.334661458335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45997.334661458335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45997.334661458335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45997.334661458335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45997.334661458335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45997.334661458335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45997.334661458335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45997.334661458335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45997.334661458335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45997.334661458335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45997.334661458335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45997.334661458335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45997.334661458335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45997.334661458335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45997.334661458335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45997.334661458335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45997.334661458335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45997.334661458335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45997.334661458335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45997.334661458335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45997.334661458335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45997.334661458335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45997.334661458335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45997.334661458335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45997.334661458335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45997.334661458335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45997.334661458335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45997.334661458335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45997.334661458335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45997.334661458335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45997.334661458335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45997.334661458335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45997.334661458335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45997.334661458335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45997.334661458335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45997.334661458335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45997.334661458335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45997.334661458335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45997.334661458335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45997.334661458335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45997.334661458335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45997.334661458335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45997.334661458335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45997.334661458335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45997.334661458335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45997.334661458335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45997.334661458335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45997.334661458335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45997.334661458335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45997.334661458335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45997.334661458335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45997.334661458335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45997.334661458335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45997.334661458335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45997.334661458335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45997.334661458335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45997.334661458335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45997.334661458335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45997.334661458335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45997.334661458335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45997.334661458335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45997.334661458335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45997.334661458335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45997.334661458335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45997.334661458335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45997.334661458335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45997.334661458335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45997.334661458335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45997.334661458335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45997.334661458335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45997.334661458335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45997.334661458335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45997.334661458335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45997.334661458335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45997.334661458335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45997.334661458335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45997.334661458335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45997.334661458335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45997.334661458335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45997.334661458335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45997.334661458335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45997.334661458335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45997.334661458335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45997.334661458335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45997.334661458335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45997.334661458335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45997.334661458335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45997.334661458335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45997.334661458335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45997.334661458335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45997.334661458335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45997.334661458335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45997.334661458335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45997.334661458335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45997.334661458335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45997.334661458335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45997.334661458335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45997.334661458335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45997.334661458335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45997.334661458335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45997.334661458335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45997.334661458335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45997.334661458335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45997.334661458335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45997.334661458335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45997.334661458335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45997.334661458335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45997.334661458335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45997.334661458335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45997.334661458335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45997.334661458335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45997.334661458335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45997.334661458335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45997.334661458335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45997.334661458335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45997.334661458335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45997.334661458335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45997.334661458335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45997.334661458335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45997.334661458335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45997.334661458335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45997.334661458335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45997.334661458335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45997.334661458335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45997.334661458335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45997.334661458335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45997.334661458335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45997.334661458335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45997.334661458335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45997.334661458335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45997.334661458335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45997.334661458335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45997.334661458335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45997.334661458335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45997.334661458335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45997.334661458335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45997.334661458335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45997.334661458335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45997.334661458335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45997.334661458335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45997.334661458335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45997.334661458335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45997.334661458335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45997.334661458335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45997.334661458335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45997.334661458335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45997.334661458335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45997.334661458335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45997.334661458335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45997.334661458335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45997.334661458335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45997.334661458335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45997.334661458335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45997.334661458335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45997.334661458335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45997.334661458335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45997.334661458335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45997.334661458335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45997.334661458335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45997.334661458335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45997.334661458335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45997.334661458335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45997.334661458335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45997.334661458335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45997.334661458335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45997.334661458335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45997.334661458335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45997.334661458335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45997.334661458335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45997.334661458335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45997.334661458335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45997.334661458335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45997.334661458335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45997.334661458335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45997.334661458335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45997.334661458335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45997.334661458335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45997.334661458335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45997.334661458335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45997.334661458335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45997.334661458335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45997.334661458335</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172.33482349537371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12.947242476853717</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45997.334661458335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45997.334661458335</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45997.334661458335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45997.334661458335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45997.334661458335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45997.334661458335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45997.334661458335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45997.334661458335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45997.334661458335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45997.334661458335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45997.334661458335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45997.334661458335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45997.334661458335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45997.334661458335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45997.334661458335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45997.334661458335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45997.334661458335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45997.334661458335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45997.334661458335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45997.334661458335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45997.334661458335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45997.334661458335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45997.334661458335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45997.334661458335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45997.334661458335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45997.334661458335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45997.334661458335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45997.334661458335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45997.334661458335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45997.334661458335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45997.334661458335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45997.334661458335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45997.334661458335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45997.334661458335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45997.334661458335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45997.334661458335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45997.334661458335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45997.334661458335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45997.334661458335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45997.334661458335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45997.334661458335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45997.334661458335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45997.334661458335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45997.334661458335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45997.334661458335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45997.334661458335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45997.334661458335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45997.334661458335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45997.334661458335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45997.334661458335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45997.334661458335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45997.334661458335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45997.334661458335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45997.334661458335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45997.334661458335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45997.334661458335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45997.334661458335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45997.334661458335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45997.334661458335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45997.334661458335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45997.334661458335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45997.334661458335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45997.334661458335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45997.334661458335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45997.334661458335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45997.334661458335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45997.334661458335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45997.334661458335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45997.334661458335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45997.334661458335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45997.334661458335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45997.334661458335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45997.334661458335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45997.334661458335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45997.334661458335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45997.334661458335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45997.334661458335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45997.334661458335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45997.334661458335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45997.334661458335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45997.334661458335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45997.334661458335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45997.334661458335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45997.334661458335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45997.334661458335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45997.334661458335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45997.334661458335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45997.334661458335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45997.334661458335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45997.334661458335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45997.334661458335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45997.334661458335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45997.334661458335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45997.334661458335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45997.334661458335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45997.334661458335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45997.334661458335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45997.334661458335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45997.334661458335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45997.334661458335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45997.334661458335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45997.334661458335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45997.334661458335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45997.334661458335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45997.334661458335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45997.334661458335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45997.334661458335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45997.334661458335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45997.334661458335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45997.334661458335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45997.334661458335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45997.334661458335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45997.334661458335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45997.334661458335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45997.334661458335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45997.334661458335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45997.334661458335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45997.334661458335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45997.334661458335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45997.334661458335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45997.334661458335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45997.334661458335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45997.334661458335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45997.334661458335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45997.334661458335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45997.334661458335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45997.334661458335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45997.334661458335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45997.334661458335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45997.334661458335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45997.334661458335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45997.334661458335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45997.334661458335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45997.334661458335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45997.334661458335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45997.334661458335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45997.334661458335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45997.334661458335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45997.334661458335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45997.334661458335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45997.334661458335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45997.334661458335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45997.334661458335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45997.334661458335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45997.334661458335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45997.334661458335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45997.334661458335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45997.334661458335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45997.334661458335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45997.334661458335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45997.334661458335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45997.334661458335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45997.334661458335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45997.334661458335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45997.334661458335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45997.334661458335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45997.334661458335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45997.334661458335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45997.334661458335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45997.334661458335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45997.334661458335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45997.334661458335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45997.334661458335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45997.334661458335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45997.334661458335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45997.334661458335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45997.334661458335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45997.334661458335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45997.334661458335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45997.334661458335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45997.334661458335</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45997.334661458335</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45997.334661458335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45997.334661458335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45997.334661458335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45997.334661458335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45997.334661458335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45997.334661458335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45997.334661458335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45997.334661458335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45997.334661458335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45997.334661458335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45997.334661458335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45997.334661458335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45997.334661458335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45997.334661458335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45997.334661458335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45997.334661458335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45997.334661458335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45997.334661458335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45997.334661458335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45997.334661458335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45997.334661458335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45997.334661458335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45997.334661458335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45997.334661458335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45997.334661458335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45997.334661458335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45997.334661458335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45997.334661458335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45997.334661458335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45997.334661458335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45997.334661458335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45997.334661458335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45997.334661458335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45997.334661458335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45997.334661458335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45997.334661458335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45997.334661458335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45997.334661458335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45997.334661458335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45997.334661458335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45997.334661458335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45997.334661458335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45997.334661458335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45997.334661458335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45997.334661458335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45997.334661458335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45997.334661458335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45997.334661458335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45997.334661458335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45997.334661458335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45997.334661458335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45997.334661458335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45997.334661458335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45997.334661458335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45997.334661458335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45997.334661458335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45997.334661458335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45997.334661458335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45997.334661458335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45997.334661458335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45997.334661458335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45997.334661458335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45997.334661458335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45997.334661458335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45997.334661458335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45997.334661458335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45997.334661458335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45997.334661458335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45997.334661458335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45997.334661458335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45997.334661458335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45997.334661458335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45997.334661458335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45997.334661458335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45997.334661458335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45997.334661458335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45997.334661458335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45997.334661458335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45997.334661458335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45997.334661458335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45997.334661458335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45997.334661458335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45997.334661458335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45997.334661458335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45997.334661458335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45997.334661458335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45997.334661458335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45997.334661458335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45997.334661458335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45997.334661458335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45997.334661458335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45997.334661458335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45997.334661458335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45997.334661458335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45997.334661458335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45997.334661458335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45997.334661458335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45997.334661458335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45997.334661458335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45997.334661458335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45997.334661458335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45997.334661458335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45997.334661458335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45997.334661458335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45997.334661458335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45997.334661458335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45997.334661458335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45997.334661458335</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45997.334661458335</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45997.334661458335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45997.334661458335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45997.334661458335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45997.334661458335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45997.334661458335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45997.334661458335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45997.334661458335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45997.334661458335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45997.334661458335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45997.334661458335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45997.334661458335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45997.334661458335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45997.334661458335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45997.334661458335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45997.334661458335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45997.334661458335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45997.334661458335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45997.334661458335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45997.334661458335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45997.334661458335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45997.334661458335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45997.334661458335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45997.334661458335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45997.334661458335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45997.334661458335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45997.334661458335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45997.334661458335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45997.334661458335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45997.334661458335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45997.334661458335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45997.334661458335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45997.334661458335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45997.334661458335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45997.334661458335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45997.334661458335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45997.334661458335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45997.334661458335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45997.334661458335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45997.334661458335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45997.334661458335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45997.334661458335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45997.334661458335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45997.334661458335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45997.334661458335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45997.334661458335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45997.334661458335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45997.334661458335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45997.334661458335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45997.334661458335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45997.334661458335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45997.334661458335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45997.334661458335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45997.334661458335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45997.334661458335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45997.334661458335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45997.334661458335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45997.334661458335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45997.334661458335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45997.334661458335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45997.334661458335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45997.334661458335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45997.334661458335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45997.334661458335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45997.334661458335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45997.334661458335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45997.334661458335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45997.334661458335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45997.334661458335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45997.334661458335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45997.334661458335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45997.334661458335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45997.334661458335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45997.334661458335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45997.334661458335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45997.334661458335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45997.334661458335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45997.334661458335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45997.334661458335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45997.334661458335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45997.334661458335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45997.334661458335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45997.334661458335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45997.334661458335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45997.334661458335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45997.334661458335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45997.334661458335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45997.334661458335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45997.334661458335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45997.334661458335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45997.334661458335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45997.334661458335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45997.334661458335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45997.334661458335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45997.334661458335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45997.334661458335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45997.334661458335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45997.334661458335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45997.334661458335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45997.334661458335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45997.334661458335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45997.334661458335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45997.334661458335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45997.334661458335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45997.334661458335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45997.334661458335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45997.334661458335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45997.334661458335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45997.334661458335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45997.334661458335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45997.334661458335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45997.334661458335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45997.334661458335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45997.334661458335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45997.334661458335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45997.334661458335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45997.334661458335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45997.334661458335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45997.334661458335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45997.334661458335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45997.334661458335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45997.334661458335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45997.334661458335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45997.334661458335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45997.334661458335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45997.334661458335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45997.334661458335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45997.334661458335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45997.334661458335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45997.334661458335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45997.334661458335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45997.334661458335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45997.334661458335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45997.334661458335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45997.334661458335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45997.334661458335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45997.334661458335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45997.334661458335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45997.334661458335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45997.334661458335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45997.334661458335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45997.334661458335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45997.334661458335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45997.334661458335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45997.334661458335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45997.334661458335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45997.334661458335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45997.334661458335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45997.334661458335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45997.334661458335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45997.334661458335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45997.334661458335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45997.334661458335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45997.334661458335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45997.334661458335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45997.334661458335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45997.334661458335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45997.334661458335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45997.334661458335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45997.334661458335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45997.334661458335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45997.334661458335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45997.334661458335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45997.334661458335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45997.334661458335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45997.334661458335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45997.334661458335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45997.334661458335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45997.334661458335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45997.334661458335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45997.334661458335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45997.334661458335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45997.334661458335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45997.334661458335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45997.334661458335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45997.334661458335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45997.334661458335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45997.334661458335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45997.334661458335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45997.334661458335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45997.334661458335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45997.334661458335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45997.334661458335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45997.334661458335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45997.334661458335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45997.334661458335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45997.334661458335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45997.334661458335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45997.334661458335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45997.334661458335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45997.334661458335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45997.334661458335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45997.334661458335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45997.334661458335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45997.334661458335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45997.334661458335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45997.334661458335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45997.334661458335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45997.334661458335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45997.334661458335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45997.334661458335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45997.334661458335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45997.334661458335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45997.334661458335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45997.334661458335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45997.334661458335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45997.334661458335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45997.334661458335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45997.334661458335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45997.334661458335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45997.334661458335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45997.334661458335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45997.334661458335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45997.334661458335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45997.334661458335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45997.334661458335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45997.334661458335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45997.334661458335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45997.334661458335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45997.334661458335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45997.334661458335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45997.334661458335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45997.334661458335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45997.334661458335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45997.334661458335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45997.334661458335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45997.334661458335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45997.334661458335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45997.334661458335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45997.334661458335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45997.334661458335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45997.334661458335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45997.334661458335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45997.334661458335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45997.334661458335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45997.334661458335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45997.334661458335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45997.334661458335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45997.334661458335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45997.334661458335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45997.334661458335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45997.334661458335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45997.334661458335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45997.334661458335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45997.334661458335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45997.334661458335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45997.334661458335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45997.334661458335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45997.334661458335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45997.334661458335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45997.334661458335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45997.334661458335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45997.334661458335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45997.334661458335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45997.334661458335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45997.334661458335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45997.334661458335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45997.334661458335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45997.334661458335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45997.334661458335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45997.334661458335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45997.334661458335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45997.334661458335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45997.334661458335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45997.334661458335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45997.334661458335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45997.334661458335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45997.334661458335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45997.334661458335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45997.334661458335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45997.334661458335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45997.334661458335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45997.334661458335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45997.334661458335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45997.334661458335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45997.334661458335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45997.334661458335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45997.334661458335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45997.334661458335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45997.334661458335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45997.334661458335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45997.334661458335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45997.334661458335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45997.334661458335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45997.334661458335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45997.334661458335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45997.334661458335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45997.334661458335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45997.334661458335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45997.334661458335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45997.334661458335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45997.334661458335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45997.334661458335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45997.334661458335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45997.334661458335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45997.334661458335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45997.334661458335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45997.334661458335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45997.334661458335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45997.334661458335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45997.334661458335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45997.334661458335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45997.334661458335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45997.334661458335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45997.334661458335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45997.334661458335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45997.334661458335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45997.334661458335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45997.334661458335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45997.334661458335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45997.334661458335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45997.334661458335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45997.334661458335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45997.334661458335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45997.334661458335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45997.334661458335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45997.334661458335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45997.334661458335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45997.334661458335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45997.334661458335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45997.334661458335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45997.334661458335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45997.334661458335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45997.334661458335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45997.334661458335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45997.334661458335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45997.334661458335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45997.334661458335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45997.334661458335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45997.334661458335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45997.334661458335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45997.334661458335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45997.334661458335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45997.334661458335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45997.334661458335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45997.334661458335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45997.334661458335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45997.334661458335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45997.334661458335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45997.334661458335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45997.334661458335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45997.334661458335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45997.334661458335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45997.334661458335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45997.334661458335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45997.334661458335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45997.334661458335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45997.334661458335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45997.334661458335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45997.334661458335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45997.334661458335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45997.334661458335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45997.334661458335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45997.334661458335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45997.334661458335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45997.334661458335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45997.334661458335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45997.334661458335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45997.334661458335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45997.334661458335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45997.334661458335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45997.334661458335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45997.334661458335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45997.334661458335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45997.334661458335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45997.334661458335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45997.334661458335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45997.334661458335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45997.334661458335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45997.334661458335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45997.334661458335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45997.334661458335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45997.334661458335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45997.334661458335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45997.334661458335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45997.334661458335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45997.334661458335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45997.334661458335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45997.334661458335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45997.334661458335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45997.334661458335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45997.334661458335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45997.334661458335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45997.334661458335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45997.334661458335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45997.334661458335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45997.334661458335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45997.334661458335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45997.334661458335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45997.334661458335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45997.334661458335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45997.334661458335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45997.334661458335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45997.334661458335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45997.334661458335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45997.334661458335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45997.334661458335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45997.334661458335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45997.334661458335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45997.334661458335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45997.334661458335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45997.334661458335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45997.334661458335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45997.334661458335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45997.334661458335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45997.334661458335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45997.334661458335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45997.334661458335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45997.334661458335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45997.334661458335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45997.334661458335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45997.334661458335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45997.334661458335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45997.334661458335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45997.334661458335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45997.334661458335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45997.334661458335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45997.334661458335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45997.334661458335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45997.334661458335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45997.334661458335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45997.334661458335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45997.334661458335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45997.334661458335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45997.334661458335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45997.334661458335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45997.334661458335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45997.334661458335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45997.334661458335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45997.334661458335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45997.334661458335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45997.334661458335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45997.334661458335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45997.334661458335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45997.334661458335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45997.334661458335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45997.334661458335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45997.334661458335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45997.334661458335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45997.334661458335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45997.334661458335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45997.334661458335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45997.334661458335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45997.334661458335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45997.334661458335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45997.334661458335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45997.334661458335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45997.334661458335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45997.334661458335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45997.334661458335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45997.334661458335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45997.334661458335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45997.334661458335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45997.334661458335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45997.334661458335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45997.334661458335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45997.334661458335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45997.334661458335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45997.334661458335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45997.334661458335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45997.334661458335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45997.334661458335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45997.334661458335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45997.334661458335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45997.334661458335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45997.334661458335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45997.334661458335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45997.334661458335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45997.334661458335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45997.334661458335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45997.334661458335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45997.334661458335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45997.334661458335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45997.334661458335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45997.334661458335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45997.334661458335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45997.334661458335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45997.334661458335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45997.334661458335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45997.334661458335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45997.334661458335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45997.334661458335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45997.334661458335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45997.334661458335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45997.334661458335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45997.334661458335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45997.334661458335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45997.334661458335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45997.334661458335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45997.334661458335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45997.334661458335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45997.334661458335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45997.334661458335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45997.334661458335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45997.334661458335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45997.334661458335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45997.334661458335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45997.334661458335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45997.334661458335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45997.334661458335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45997.334661458335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45997.334661458335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45997.334661458335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45997.334661458335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45997.334661458335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45997.334661458335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45997.334661458335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45997.334661458335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45997.334661458335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45997.334661458335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45997.334661458335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45997.334661458335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45997.334661458335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45997.334661458335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45997.334661458335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45997.334661458335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45997.334661458335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45997.334661458335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45997.334661458335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45997.334661458335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45997.334661458335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45997.334661458335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45997.334661458335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45997.334661458335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45997.334661458335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45997.334661458335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45997.334661458335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45997.334661458335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45997.334661458335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45997.334661458335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45997.334661458335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45997.334661458335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45997.334661458335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45997.334661458335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45997.334661458335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45997.334661458335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45997.334661458335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45997.334661458335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45997.334661458335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45997.334661458335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45997.334661458335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45997.334661458335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45997.334661458335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45997.334661458335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45997.334661458335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45997.334661458335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45997.334661458335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45997.334661458335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45997.334661458335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45997.334661458335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45997.334661458335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45997.334661458335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45997.334661458335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45997.334661458335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45997.334661458335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45997.334661458335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45997.334661458335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45997.334661458335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45997.334661458335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45997.334661458335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45997.334661458335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45997.334661458335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45997.334661458335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45997.334661458335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45997.334661458335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45997.334661458335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45997.334661458335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45997.334661458335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45997.334661458335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45997.334661458335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45997.334661458335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45997.334661458335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45997.334661458335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45997.334661458335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45997.334661458335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45997.334661458335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45997.334661458335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45997.334661458335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45997.334661458335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45997.334661458335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45997.334661458335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45997.334661458335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45997.334661458335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45997.334661458335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45997.334661458335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45997.334661458335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45997.334661458335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45997.334661458335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45997.334661458335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45997.334661458335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45997.334661458335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45997.334661458335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45997.334661458335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45997.334661458335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45997.334661458335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45997.334661458335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45997.334661458335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45997.334661458335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45997.334661458335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45997.334661458335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45997.334661458335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45997.334661458335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45997.334661458335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45997.334661458335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45997.334661458335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45997.334661458335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45997.334661458335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45997.334661458335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45997.334661458335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45997.334661458335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45997.334661458335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45997.334661458335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45997.334661458335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45997.334661458335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45997.334661458335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45997.334661458335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45997.334661458335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45997.334661458335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45997.334661458335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45997.334661458335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45997.334661458335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45997.334661458335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45997.334661458335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45997.334661458335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45997.334661458335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45997.334661458335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45997.334661458335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45997.334661458335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45997.334661458335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45997.334661458335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45997.334661458335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45997.334661458335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45997.334661458335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45997.334661458335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45997.334661458335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45997.334661458335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45997.334661458335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45997.334661458335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45997.334661458335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45997.334661458335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45997.334661458335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45997.334661458335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45997.334661458335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45997.334661458335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45997.334661458335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45997.334661458335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45997.334661458335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45997.334661458335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45997.334661458335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45997.334661458335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45997.334661458335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45997.334661458335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45997.334661458335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45997.334661458335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45997.334661458335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45997.334661458335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45997.334661458335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45997.334661458335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45997.334661458335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45997.334661458335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45997.334661458335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45997.334661458335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45997.334661458335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45997.334661458335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45997.334661458335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45997.334661458335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45997.334661458335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45997.334661458335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45997.334661458335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45997.334661458335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45997.334661458335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45997.334661458335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45997.334661458335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45997.334661458335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45997.334661458335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45997.334661458335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45997.334661458335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45997.334661458335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45997.334661458335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45997.334661458335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45997.334661458335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45997.334661458335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45997.334661458335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45997.334661458335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45997.334661458335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45997.334661458335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45997.334661458335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45997.334661458335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45997.334661458335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45997.334661458335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45997.334661458335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45997.334661458335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45997.334661458335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45997.334661458335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45997.334661458335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45997.334661458335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45997.334661458335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45997.334661458335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45997.334661458335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45997.334661458335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45997.334661458335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45997.334661458335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45997.334661458335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45997.334661458335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45997.334661458335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45997.334661458335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45997.334661458335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45997.334661458335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45997.334661458335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45997.334661458335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45997.334661458335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45997.334661458335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45997.334661458335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45997.334661458335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45997.334661458335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45997.334661458335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45997.334661458335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45997.334661458335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45997.334661458335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45997.334661458335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45997.334661458335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45997.334661458335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45997.334661458335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45997.334661458335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45997.334661458335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45997.334661458335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45997.334661458335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45997.334661458335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45997.334661458335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45997.334661458335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45997.334661458335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45997.334661458335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45997.334661458335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45997.334661458335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45997.334661458335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45997.334661458335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45997.334661458335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45997.334661458335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45997.334661458335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45997.334661458335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45997.334661458335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45997.334661458335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45997.334661458335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45997.334661458335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45997.334661458335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45997.334661458335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45997.334661458335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45997.334661458335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45997.334661458335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45997.334661458335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45997.334661458335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45997.334661458335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45997.334661458335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45997.334661458335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45997.334661458335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45997.334661458335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45997.334661458335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45997.334661458335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45997.334661458335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45997.334661458335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45997.334661458335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45997.334661458335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45997.334661458335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45997.334661458335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45997.334661458335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45997.334661458335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45997.334661458335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45997.334661458335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45997.334661458335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45997.334661458335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45997.334661458335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45997.334661458335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45997.334661458335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45997.334661458335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45997.334661458335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45997.334661458335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45997.334661458335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45997.334661458335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45997.334661458335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45997.334661458335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45997.334661458335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45997.334661458335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45997.334661458335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45997.334661458335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45997.334661458335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45997.334661458335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45997.334661458335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45997.334661458335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45997.334661458335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45997.334661458335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45997.334661458335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45997.334661458335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45997.334661458335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45997.334661458335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45997.334661458335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45997.334661458335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45997.334661458335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45997.334661458335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45997.334661458335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45997.334661458335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45997.334661458335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45997.334661458335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45997.334661458335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45997.334661458335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45997.334661458335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45997.334661458335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45997.334661458335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45997.334661458335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45997.334661458335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45997.334661458335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45997.334661458335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45997.334661458335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45997.334661458335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45997.334661458335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45997.334661458335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45997.334661458335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45997.334661458335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45997.334661458335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45997.334661458335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45997.334661458335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45997.334661458335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45997.334661458335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45997.334661458335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45997.334661458335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45997.334661458335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45997.334661458335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45997.334661458335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45997.334661458335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45997.334661458335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45997.334661458335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45997.334661458335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45997.334661458335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45997.334661458335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45997.334661458335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45997.334661458335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45997.334661458335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45997.334661458335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45997.334661458335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45997.334661458335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45997.334661458335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45997.334661458335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45997.334661458335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45997.334661458335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45997.334661458335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45997.334661458335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45997.334661458335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45997.334661458335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45997.334661458335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45997.334661458335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45997.334661458335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45997.334661458335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45997.334661458335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45997.334661458335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45997.334661458335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45997.334661458335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45997.334661458335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45997.334661458335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45997.334661458335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45997.334661458335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45997.334661458335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45997.334661458335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45997.334661458335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45997.334661458335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45997.334661458335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45997.334661458335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45997.334661458335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45997.334661458335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45997.334661458335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45997.334661458335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45997.334661458335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45997.334661458335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45997.334661458335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45997.334661458335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45997.334661458335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45997.334661458335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45997.334661458335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45997.334661458335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45997.334661458335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45997.334661458335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45997.334661458335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45997.334661458335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45997.334661458335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45997.334661458335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45997.334661458335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45997.334661458335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45997.334661458335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45997.334661458335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45997.334661458335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45997.334661458335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45997.334661458335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45997.334661458335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45997.334661458335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45997.334661458335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45997.334661458335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45997.334661458335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45997.334661458335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45997.334661458335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45997.334661458335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45997.334661458335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45997.334661458335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45997.334661458335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45997.334661458335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45997.334661458335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45997.334661458335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45997.334661458335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45997.334661458335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45997.334661458335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45997.334661458335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45997.334661458335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45997.334661458335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45997.334661458335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45997.334661458335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45997.334661458335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45997.334661458335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45997.334661458335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45997.334661458335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45997.334661458335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45997.334661458335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45997.334661458335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45997.334661458335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45997.334661458335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45997.334661458335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45997.334661458335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293.85394386573898</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5" ca="1" si="0">IFERROR(NOW()-F3,"")</f>
        <v>45997.334661458335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45997.334661458335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45997.334661458335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ref="G6:G69" ca="1" si="1">IFERROR(NOW()-F6,"")</f>
        <v>45997.334661458335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45997.334661458335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45997.334661458335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45997.334661458335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45997.334661458335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45997.334661458335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45997.334661458335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45997.334661458335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45997.334661458335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45997.334661458335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45997.334661458335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45997.334661458335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45997.334661458335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45997.334661458335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45997.334661458335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45997.334661458335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45997.334661458335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45997.334661458335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45997.334661458335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45997.334661458335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45997.334661458335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45997.334661458335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45997.334661458335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45997.334661458335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45997.334661458335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45997.334661458335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45997.334661458335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45997.334661458335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45997.334661458335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45997.334661458335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45997.334661458335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45997.334661458335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45997.334661458335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45997.334661458335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45997.334661458335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45997.334661458335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45997.334661458335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45997.334661458335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45997.334661458335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45997.334661458335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45997.334661458335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45997.334661458335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45997.334661458335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45997.334661458335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45997.334661458335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45997.334661458335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45997.334661458335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45997.334661458335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45997.334661458335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45997.334661458335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45997.334661458335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45997.334661458335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45997.334661458335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45997.334661458335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45997.334661458335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45997.334661458335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45997.334661458335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45997.334661458335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45997.334661458335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45997.334661458335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45997.334661458335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45997.334661458335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45997.334661458335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45997.334661458335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ref="G70:G133" ca="1" si="2">IFERROR(NOW()-F70,"")</f>
        <v>45997.334661458335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45997.334661458335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45997.334661458335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45997.334661458335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45997.334661458335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45997.334661458335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45997.334661458335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45997.334661458335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45997.334661458335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45997.334661458335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45997.334661458335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45997.334661458335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45997.334661458335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45997.334661458335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45997.334661458335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45997.334661458335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45997.334661458335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45997.334661458335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45997.334661458335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45997.334661458335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45997.334661458335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45997.334661458335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45997.334661458335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45997.334661458335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45997.334661458335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45997.334661458335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45997.334661458335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45997.334661458335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45997.334661458335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45997.334661458335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45997.334661458335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45997.334661458335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45997.334661458335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45997.334661458335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45997.334661458335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45997.334661458335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45997.334661458335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45997.334661458335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45997.334661458335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45997.334661458335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45997.334661458335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45997.334661458335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45997.334661458335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45997.334661458335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45997.334661458335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45997.334661458335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45997.334661458335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45997.334661458335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45997.334661458335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45997.334661458335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45997.334661458335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45997.334661458335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45997.334661458335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45997.334661458335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45997.334661458335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45997.334661458335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45997.334661458335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45997.334661458335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45997.334661458335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45997.334661458335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45997.334661458335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45997.334661458335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45997.334661458335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45997.334661458335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ref="G134:G179" ca="1" si="3">IFERROR(NOW()-F134,"")</f>
        <v>45997.334661458335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45997.334661458335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45997.334661458335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45997.334661458335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45997.334661458335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45997.334661458335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45997.334661458335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45997.334661458335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45997.334661458335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45997.334661458335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45997.334661458335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45997.334661458335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45997.334661458335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45997.334661458335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45997.334661458335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45997.334661458335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45997.334661458335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45997.334661458335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45997.334661458335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45997.334661458335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45997.334661458335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45997.334661458335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45997.334661458335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45997.334661458335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45997.334661458335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45997.334661458335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45997.334661458335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45997.334661458335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45997.334661458335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45997.334661458335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45997.334661458335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45997.334661458335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45997.334661458335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45997.334661458335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45997.334661458335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45997.334661458335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45997.334661458335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45997.334661458335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45997.334661458335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45997.334661458335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45997.334661458335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45997.334661458335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45997.334661458335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45997.334661458335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45997.334661458335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45997.334661458335</v>
      </c>
      <c r="H179" s="91"/>
      <c r="I179" s="108" t="str">
        <f>IFERROR(VLOOKUP(D179,DB!A:F,6,0),"")</f>
        <v/>
      </c>
      <c r="J179" s="108" t="str">
        <f>IFERROR(VLOOKUP(D179,DB!A:G,7,0),"")</f>
        <v/>
      </c>
      <c r="K179" s="93"/>
      <c r="L179" s="87" t="str">
        <f>IFERROR(VLOOKUP(D179,DB!A:I,9,0),"")</f>
        <v/>
      </c>
    </row>
  </sheetData>
  <dataValidations count="2">
    <dataValidation allowBlank="1" showInputMessage="1" showErrorMessage="1" sqref="E1" xr:uid="{A4F81451-56CC-4543-9497-104C4E44EE4B}"/>
    <dataValidation type="list" allowBlank="1" showInputMessage="1" showErrorMessage="1" sqref="E2:E1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105.50260127314687</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71.14578414351854</v>
      </c>
      <c r="H3" s="38">
        <v>45926.158159722225</v>
      </c>
      <c r="I3" s="37" t="str">
        <f>IFERROR(VLOOKUP(D3,DB!A:F,6,0),"")</f>
        <v>SCECO</v>
      </c>
      <c r="J3" s="37" t="str">
        <f>IFERROR(VLOOKUP(D3,DB!A:G,7,0),"")</f>
        <v>Good</v>
      </c>
      <c r="K3" s="37" t="s">
        <v>39121</v>
      </c>
      <c r="L3" s="37" t="str">
        <f>IFERROR(VLOOKUP(D3,DB!A:I,9,0),"")</f>
        <v>Latis</v>
      </c>
      <c r="M3" s="100"/>
    </row>
    <row r="4" spans="1:13" s="39" customFormat="1" ht="45.75" customHeight="1">
      <c r="A4" s="104" t="s">
        <v>39122</v>
      </c>
      <c r="B4" s="104" t="str">
        <f>IFERROR(VLOOKUP(D4,DB!A:K,11,0),"")</f>
        <v>R5</v>
      </c>
      <c r="C4" s="104">
        <v>1</v>
      </c>
      <c r="D4" s="104" t="s">
        <v>34832</v>
      </c>
      <c r="E4" s="104" t="s">
        <v>39109</v>
      </c>
      <c r="F4" s="105">
        <v>45948.661111111112</v>
      </c>
      <c r="G4" s="106">
        <f t="shared" ref="G4" ca="1" si="1">IFERROR(NOW()-F4,"")</f>
        <v>48.673550347222772</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15.961362847221608</v>
      </c>
      <c r="H5" s="133">
        <v>45981.360798611109</v>
      </c>
      <c r="I5" s="104" t="str">
        <f>IFERROR(VLOOKUP(D5,DB!A:F,6,0),"")</f>
        <v>SCECO</v>
      </c>
      <c r="J5" s="104" t="str">
        <f>IFERROR(VLOOKUP(D5,DB!A:G,7,0),"")</f>
        <v>Dead</v>
      </c>
      <c r="K5" s="104" t="s">
        <v>39125</v>
      </c>
      <c r="L5" s="104" t="str">
        <f>IFERROR(VLOOKUP(D5,DB!A:I,9,0),"")</f>
        <v>Latis</v>
      </c>
    </row>
    <row r="6" spans="1:13" ht="23.25" customHeight="1">
      <c r="A6" s="37" t="s">
        <v>39126</v>
      </c>
      <c r="B6" s="37" t="str">
        <f>IFERROR(VLOOKUP(D6,DB!A:K,11,0),"")</f>
        <v>R5</v>
      </c>
      <c r="C6" s="37">
        <v>1</v>
      </c>
      <c r="D6" s="37" t="s">
        <v>37850</v>
      </c>
      <c r="E6" s="37" t="s">
        <v>39106</v>
      </c>
      <c r="F6" s="38">
        <v>45997.107442129629</v>
      </c>
      <c r="G6" s="132">
        <f t="shared" ref="G6:G16" ca="1" si="2">IFERROR(NOW()-F6,"")</f>
        <v>0.22721932870626915</v>
      </c>
      <c r="H6" s="38">
        <v>45997.093553240738</v>
      </c>
      <c r="I6" s="37" t="str">
        <f>IFERROR(VLOOKUP(D6,DB!A:F,6,0),"")</f>
        <v>SCECO</v>
      </c>
      <c r="J6" s="37" t="str">
        <f>IFERROR(VLOOKUP(D6,DB!A:G,7,0),"")</f>
        <v>In progress</v>
      </c>
      <c r="K6" s="37" t="s">
        <v>39127</v>
      </c>
      <c r="L6" s="37" t="str">
        <f>IFERROR(VLOOKUP(D6,DB!A:I,9,0),"")</f>
        <v>Latis</v>
      </c>
    </row>
    <row r="7" spans="1:13">
      <c r="A7" s="37"/>
      <c r="B7" s="37" t="str">
        <f>IFERROR(VLOOKUP(D7,DB!A:K,11,0),"")</f>
        <v/>
      </c>
      <c r="C7" s="37"/>
      <c r="D7" s="37"/>
      <c r="E7" s="37"/>
      <c r="F7" s="38"/>
      <c r="G7" s="132">
        <f t="shared" ca="1" si="2"/>
        <v>45997.334661458335</v>
      </c>
      <c r="H7" s="38"/>
      <c r="I7" s="37" t="str">
        <f>IFERROR(VLOOKUP(D7,DB!A:F,6,0),"")</f>
        <v/>
      </c>
      <c r="J7" s="37" t="str">
        <f>IFERROR(VLOOKUP(D7,DB!A:G,7,0),"")</f>
        <v/>
      </c>
      <c r="K7" s="37"/>
      <c r="L7" s="37" t="str">
        <f>IFERROR(VLOOKUP(D7,DB!A:I,9,0),"")</f>
        <v/>
      </c>
    </row>
    <row r="8" spans="1:13">
      <c r="A8" s="37"/>
      <c r="B8" s="37" t="str">
        <f>IFERROR(VLOOKUP(D8,DB!A:K,11,0),"")</f>
        <v/>
      </c>
      <c r="C8" s="37"/>
      <c r="D8" s="101"/>
      <c r="E8" s="37"/>
      <c r="F8" s="38"/>
      <c r="G8" s="132">
        <f t="shared" ca="1" si="2"/>
        <v>45997.334661458335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45997.334661458335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45997.334661458335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45997.334661458335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45997.334661458335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45997.334661458335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45997.334661458335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45997.334661458335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45997.334661458335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45997.334661458335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45997.334661458335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45997.334661458335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45997.334661458335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45997.334661458335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45997.334661458335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45997.334661458335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45997.334661458335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45997.334661458335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45997.334661458335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45997.334661458335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45997.334661458335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45997.334661458335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45997.334661458335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45997.334661458335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45997.334661458335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45997.334661458335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45997.334661458335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45997.334661458335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45997.334661458335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45997.334661458335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45997.334661458335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45997.334661458335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45997.334661458335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45997.334661458335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45997.334661458335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45997.334661458335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45997.334661458335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45997.334661458335</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45997.334661458335</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tabSelected="1"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2</v>
      </c>
      <c r="D2" s="116" t="s">
        <v>31034</v>
      </c>
      <c r="E2" s="139" t="s">
        <v>39106</v>
      </c>
      <c r="F2" s="118">
        <v>45997.32271990741</v>
      </c>
      <c r="G2" s="72">
        <f t="shared" ref="G2:G49" ca="1" si="0">IFERROR(NOW()-F2,"-")</f>
        <v>1.1941550925257616E-2</v>
      </c>
      <c r="H2" s="118"/>
      <c r="I2" s="116" t="str">
        <f>IFERROR(VLOOKUP(D2,DB!A:F,6,0),"")</f>
        <v>SCECO</v>
      </c>
      <c r="J2" s="116" t="str">
        <f>IFERROR(VLOOKUP(D2,DB!A:G,7,0),"")</f>
        <v>Dead</v>
      </c>
      <c r="K2" s="119" t="s">
        <v>39129</v>
      </c>
      <c r="L2" s="134" t="str">
        <f>IFERROR(VLOOKUP(D2,DB!A:I,9,0),"")</f>
        <v>Latis</v>
      </c>
    </row>
    <row r="3" spans="1:16382" ht="31.5" customHeight="1">
      <c r="A3" s="115"/>
      <c r="B3" s="116" t="str">
        <f>IFERROR(VLOOKUP(D3,DB!A:K,11,0),"")</f>
        <v/>
      </c>
      <c r="C3" s="117"/>
      <c r="D3" s="116"/>
      <c r="E3" s="139"/>
      <c r="F3" s="118"/>
      <c r="G3" s="72">
        <f t="shared" ca="1" si="0"/>
        <v>45997.334661458335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45997.334661458335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45997.334661458335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45997.334661458335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45997.334661458335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45997.334661458335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45997.334661458335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45997.334661458335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45997.334661458335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45997.334661458335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45997.334661458335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45997.334661458335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45997.334661458335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45997.334661458335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45997.334661458335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45997.334661458335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45997.334661458335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45997.334661458335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45997.334661458335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45997.334661458335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45997.334661458335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45997.334661458335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45997.334661458335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45997.334661458335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45997.334661458335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45997.334661458335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45997.334661458335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45997.334661458335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45997.334661458335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45997.334661458335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45997.334661458335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45997.334661458335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45997.334661458335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45997.334661458335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45997.334661458335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45997.334661458335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45997.334661458335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45997.334661458335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45997.334661458335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45997.334661458335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45997.334661458335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45997.334661458335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45997.334661458335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45997.334661458335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45997.334661458335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45997.334661458335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45997.334661458335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45997.334661458335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45997.334661458335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45997.334661458335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45997.334661458335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45997.334661458335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45997.334661458335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45997.334661458335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45997.334661458335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45997.334661458335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45997.334661458335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45997.334661458335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45997.334661458335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45997.334661458335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45997.334661458335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45997.334661458335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45997.334661458335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45997.334661458335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45997.334661458335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45997.334661458335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45997.334661458335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45997.334661458335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45997.334661458335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45997.334661458335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45997.334661458335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45997.334661458335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45997.334661458335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45997.334661458335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45997.334661458335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45997.334661458335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45997.334661458335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45997.334661458335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45997.334661458335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45997.334661458335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45997.334661458335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45997.334661458335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45997.334661458335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45997.334661458335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45997.334661458335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45997.334661458335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45997.334661458335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45997.334661458335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45997.334661458335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45997.334661458335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45997.334661458335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45997.334661458335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45997.334661458335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45997.334661458335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45997.334661458335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45997.334661458335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45997.334661458335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45997.334661458335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45997.334661458335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45997.334661458335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45997.334661458335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45997.334661458335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45997.334661458335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45997.334661458335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45997.334661458335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45997.334661458335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45997.334661458335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45997.334661458335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45997.334661458335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45997.334661458335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45997.334661458335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45997.334661458335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45997.334661458335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45997.334661458335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45997.334661458335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45997.334661458335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45997.334661458335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45997.334661458335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45997.334661458335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45997.334661458335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45997.334661458335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45997.334661458335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45997.334661458335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45997.334661458335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45997.334661458335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45997.334661458335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45997.334661458335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45997.334661458335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45997.334661458335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45997.334661458335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45997.334661458335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45997.334661458335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45997.334661458335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45997.334661458335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45997.334661458335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45997.334661458335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45997.334661458335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45997.334661458335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45997.334661458335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45997.334661458335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45997.334661458335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45997.334661458335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45997.334661458335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45997.334661458335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45997.334661458335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45997.334661458335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45997.334661458335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45997.334661458335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45997.334661458335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45997.334661458335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45997.334661458335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45997.334661458335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45997.334661458335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45997.334661458335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45997.334661458335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45997.334661458335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45997.334661458335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45997.334661458335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45997.334661458335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45997.334661458335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45997.334661458335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45997.334661458335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45997.334661458335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45997.334661458335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45997.334661458335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45997.334661458335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45997.334661458335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45997.334661458335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45997.334661458335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45997.334661458335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45997.334661458335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45997.334661458335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45997.334661458335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45997.334661458335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45997.334661458335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45997.334661458335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45997.334661458335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45997.334661458335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45997.334661458335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45997.334661458335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45997.334661458335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45997.334661458335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45997.334661458335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45997.334661458335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45997.334661458335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45997.334661458335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45997.334661458335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45997.334661458335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45997.334661458335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45997.334661458335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45997.334661458335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45997.334661458335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45997.334661458335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45997.334661458335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45997.334661458335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45997.334661458335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45997.334661458335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45997.334661458335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45997.334661458335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45997.334661458335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45997.334661458335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45997.334661458335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45997.334661458335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45997.334661458335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45997.334661458335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45997.334661458335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45997.334661458335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45997.334661458335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45997.334661458335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45997.334661458335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45997.334661458335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45997.334661458335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45997.334661458335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45997.334661458335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45997.334661458335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45997.334661458335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45997.334661458335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45997.334661458335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45997.334661458335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45997.334661458335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45997.334661458335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45997.334661458335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45997.334661458335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45997.334661458335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45997.334661458335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45997.334661458335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45997.334661458335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45997.334661458335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45997.334661458335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45997.334661458335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45997.334661458335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45997.334661458335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45997.334661458335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45997.334661458335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45997.334661458335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45997.334661458335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45997.334661458335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45997.334661458335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45997.334661458335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45997.334661458335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45997.334661458335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45997.334661458335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45997.334661458335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45997.334661458335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45997.334661458335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45997.334661458335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45997.334661458335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45997.334661458335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45997.334661458335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45997.334661458335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45997.334661458335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45997.334661458335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45997.334661458335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45997.334661458335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45997.334661458335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45997.334661458335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45997.334661458335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45997.334661458335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45997.334661458335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45997.334661458335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45997.334661458335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45997.334661458335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45997.334661458335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45997.334661458335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45997.334661458335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45997.334661458335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45997.334661458335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45997.334661458335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45997.334661458335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45997.334661458335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45997.334661458335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45997.334661458335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45997.334661458335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45997.334661458335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45997.334661458335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45997.334661458335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45997.334661458335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45997.334661458335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45997.334661458335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45997.334661458335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45997.334661458335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45997.334661458335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45997.334661458335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45997.334661458335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45997.334661458335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45997.334661458335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45997.334661458335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45997.334661458335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45997.334661458335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45997.334661458335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45997.334661458335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45997.334661458335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45997.334661458335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45997.334661458335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45997.334661458335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45997.334661458335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45997.334661458335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45997.334661458335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45997.334661458335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45997.334661458335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45997.334661458335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45997.334661458335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45997.334661458335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45997.334661458335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45997.334661458335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45997.334661458335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45997.334661458335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45997.334661458335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45997.334661458335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45997.334661458335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45997.334661458335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45997.334661458335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45997.334661458335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45997.334661458335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45997.334661458335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45997.334661458335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45997.334661458335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45997.334661458335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45997.334661458335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45997.334661458335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45997.334661458335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45997.334661458335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45997.334661458335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45997.334661458335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45997.334661458335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45997.334661458335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45997.334661458335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45997.334661458335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45997.334661458335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45997.334661458335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45997.334661458335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45997.334661458335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45997.334661458335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45997.334661458335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45997.334661458335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45997.334661458335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45997.334661458335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45997.334661458335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45997.334661458335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45997.334661458335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45997.334661458335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45997.334661458335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45997.334661458335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45997.334661458335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45997.334661458335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45997.334661458335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45997.334661458335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45997.334661458335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45997.334661458335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45997.334661458335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45997.334661458335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45997.334661458335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45997.334661458335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45997.334661458335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45997.334661458335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45997.334661458335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45997.334661458335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45997.334661458335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45997.334661458335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45997.334661458335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45997.334661458335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45997.334661458335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45997.334661458335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45997.334661458335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45997.334661458335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45997.334661458335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45997.334661458335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45997.334661458335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45997.334661458335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45997.334661458335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45997.334661458335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45997.334661458335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45997.334661458335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45997.334661458335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45997.334661458335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45997.334661458335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45997.334661458335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45997.334661458335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45997.334661458335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45997.334661458335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45997.334661458335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45997.334661458335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45997.334661458335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45997.334661458335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45997.334661458335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45997.334661458335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45997.334661458335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45997.334661458335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45997.334661458335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45997.334661458335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45997.334661458335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45997.334661458335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45997.334661458335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45997.334661458335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45997.334661458335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45997.334661458335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45997.334661458335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45997.334661458335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45997.334661458335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45997.334661458335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45997.334661458335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45997.334661458335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45997.334661458335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45997.334661458335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45997.334661458335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45997.334661458335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45997.334661458335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45997.334661458335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45997.334661458335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45997.334661458335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45997.334661458335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45997.334661458335</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45997.334661458335</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2025-12-06T05:02:00Z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